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"/>
    </mc:Choice>
  </mc:AlternateContent>
  <bookViews>
    <workbookView xWindow="0" yWindow="0" windowWidth="20460" windowHeight="76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1" i="1"/>
  <c r="H28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F36" i="1"/>
  <c r="H34" i="1"/>
  <c r="H31" i="1"/>
  <c r="H33" i="1"/>
  <c r="G33" i="1"/>
  <c r="H32" i="1"/>
  <c r="G32" i="1"/>
  <c r="H30" i="1"/>
  <c r="G30" i="1"/>
  <c r="H29" i="1"/>
  <c r="G29" i="1"/>
  <c r="G28" i="1"/>
  <c r="H27" i="1"/>
  <c r="G27" i="1"/>
  <c r="H26" i="1"/>
  <c r="G26" i="1"/>
  <c r="H25" i="1"/>
  <c r="G25" i="1"/>
  <c r="H24" i="1"/>
  <c r="G24" i="1"/>
  <c r="H23" i="1"/>
  <c r="G23" i="1"/>
  <c r="H22" i="1"/>
  <c r="H21" i="1"/>
  <c r="H20" i="1"/>
  <c r="H19" i="1"/>
  <c r="G22" i="1"/>
  <c r="G21" i="1"/>
  <c r="G20" i="1"/>
  <c r="G19" i="1"/>
  <c r="F15" i="1"/>
  <c r="F13" i="1"/>
  <c r="F10" i="1"/>
  <c r="F9" i="1"/>
  <c r="F8" i="1"/>
  <c r="F7" i="1"/>
  <c r="F6" i="1"/>
  <c r="F5" i="1"/>
  <c r="F4" i="1"/>
  <c r="F3" i="1"/>
  <c r="F2" i="1"/>
  <c r="F38" i="1" l="1"/>
</calcChain>
</file>

<file path=xl/sharedStrings.xml><?xml version="1.0" encoding="utf-8"?>
<sst xmlns="http://schemas.openxmlformats.org/spreadsheetml/2006/main" count="73" uniqueCount="49">
  <si>
    <t>OCT</t>
  </si>
  <si>
    <t>Month</t>
  </si>
  <si>
    <t>FN</t>
  </si>
  <si>
    <t>KES</t>
  </si>
  <si>
    <t>Total in KES</t>
  </si>
  <si>
    <t>NOV</t>
  </si>
  <si>
    <t>DEC</t>
  </si>
  <si>
    <t>USD</t>
  </si>
  <si>
    <t>USD Convtd to KES</t>
  </si>
  <si>
    <t>Less : December 02nd Fortnight Wil be Paid in January (CF Balance to Jan 2019)</t>
  </si>
  <si>
    <t>Add: September 02nd Fortnight Values Unpaid</t>
  </si>
  <si>
    <t>SEP</t>
  </si>
  <si>
    <t>Total Payable Values for the period</t>
  </si>
  <si>
    <t>Payments</t>
  </si>
  <si>
    <t>BPV181000167</t>
  </si>
  <si>
    <t>BPV181000168</t>
  </si>
  <si>
    <t>BPV181000075</t>
  </si>
  <si>
    <t>BPV181000076</t>
  </si>
  <si>
    <t>BPV181200055</t>
  </si>
  <si>
    <t>BPV181200058</t>
  </si>
  <si>
    <t>BPV181100032</t>
  </si>
  <si>
    <t>BPV181100033</t>
  </si>
  <si>
    <t>BPV181100132</t>
  </si>
  <si>
    <t>BPV181100133</t>
  </si>
  <si>
    <t>BPV181200086</t>
  </si>
  <si>
    <t>BPV181200087</t>
  </si>
  <si>
    <t>BPV190100025</t>
  </si>
  <si>
    <t>BPV190100026</t>
  </si>
  <si>
    <t>Paid Date</t>
  </si>
  <si>
    <t>BPV No.</t>
  </si>
  <si>
    <t>Paid Amount</t>
  </si>
  <si>
    <t>CCY</t>
  </si>
  <si>
    <t>Ex Rate</t>
  </si>
  <si>
    <t>Sales Ledger FC</t>
  </si>
  <si>
    <t>Sales Ledger LC</t>
  </si>
  <si>
    <t>Paid LC Amt</t>
  </si>
  <si>
    <t>Sept 01 FN</t>
  </si>
  <si>
    <t>OCT 1 FN</t>
  </si>
  <si>
    <t>NOV 1 FN</t>
  </si>
  <si>
    <t>DEC 1 FN</t>
  </si>
  <si>
    <t>OCT 2 FN</t>
  </si>
  <si>
    <t>NOV 2 FN</t>
  </si>
  <si>
    <t>DEC 2 FN</t>
  </si>
  <si>
    <t>Deficit</t>
  </si>
  <si>
    <t>Payable As sales Ledger</t>
  </si>
  <si>
    <t>Paid as BPV</t>
  </si>
  <si>
    <t xml:space="preserve">Total </t>
  </si>
  <si>
    <t xml:space="preserve">Deficit </t>
  </si>
  <si>
    <t>Paid (High)/Low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</si>
</sst>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3" fontId="0" fillId="0" borderId="0" xfId="1" applyFont="1"/>
    <xf numFmtId="0" fontId="0" fillId="0" borderId="0" xfId="0" applyAlignment="1">
      <alignment horizontal="center"/>
    </xf>
    <xf numFmtId="43" fontId="0" fillId="0" borderId="0" xfId="1" applyFont="1" applyAlignment="1">
      <alignment horizontal="center"/>
    </xf>
    <xf numFmtId="0" fontId="0" fillId="0" borderId="0" xfId="0" applyAlignment="1">
      <alignment horizontal="left"/>
    </xf>
    <xf numFmtId="15" fontId="0" fillId="0" borderId="0" xfId="0" applyNumberFormat="1"/>
    <xf numFmtId="43" fontId="0" fillId="0" borderId="0" xfId="0" applyNumberFormat="1"/>
    <xf numFmtId="15" fontId="0" fillId="2" borderId="0" xfId="0" applyNumberFormat="1" applyFill="1"/>
    <xf numFmtId="0" fontId="0" fillId="2" borderId="0" xfId="0" applyFill="1"/>
    <xf numFmtId="43" fontId="0" fillId="2" borderId="0" xfId="1" applyFont="1" applyFill="1"/>
    <xf numFmtId="43" fontId="0" fillId="2" borderId="0" xfId="1" applyFont="1" applyFill="1" applyAlignment="1">
      <alignment horizontal="center"/>
    </xf>
    <xf numFmtId="43" fontId="0" fillId="2" borderId="0" xfId="0" applyNumberFormat="1" applyFill="1"/>
    <xf numFmtId="0" fontId="2" fillId="3" borderId="0" xfId="0" applyFont="1" applyFill="1"/>
    <xf numFmtId="43" fontId="2" fillId="3" borderId="0" xfId="1" applyFont="1" applyFill="1"/>
    <xf numFmtId="0" fontId="2" fillId="3" borderId="0" xfId="0" applyFont="1" applyFill="1" applyAlignment="1">
      <alignment horizontal="center"/>
    </xf>
    <xf numFmtId="43" fontId="2" fillId="3" borderId="0" xfId="1" applyFont="1" applyFill="1" applyAlignment="1">
      <alignment horizontal="center"/>
    </xf>
    <xf numFmtId="43" fontId="0" fillId="4" borderId="0" xfId="1" applyFont="1" applyFill="1"/>
    <xf numFmtId="43" fontId="0" fillId="4" borderId="0" xfId="0" applyNumberFormat="1" applyFill="1"/>
    <xf numFmtId="43" fontId="0" fillId="5" borderId="0" xfId="1" applyFont="1" applyFill="1"/>
    <xf numFmtId="43" fontId="0" fillId="6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topLeftCell="A18" workbookViewId="0">
      <selection activeCell="G40" sqref="G40"/>
    </sheetView>
  </sheetViews>
  <sheetFormatPr defaultRowHeight="15" x14ac:dyDescent="0.25"/>
  <cols>
    <col min="1" max="1" width="11.5703125" customWidth="1"/>
    <col min="2" max="2" width="13.7109375" bestFit="1" customWidth="1"/>
    <col min="3" max="3" width="14.28515625" style="1" bestFit="1" customWidth="1"/>
    <col min="4" max="4" width="19" style="1" bestFit="1" customWidth="1"/>
    <col min="5" max="5" width="14.28515625" style="1" bestFit="1" customWidth="1"/>
    <col min="6" max="6" width="15.28515625" style="1" bestFit="1" customWidth="1"/>
    <col min="7" max="7" width="16.7109375" customWidth="1"/>
    <col min="8" max="8" width="16.85546875" bestFit="1" customWidth="1"/>
    <col min="9" max="9" width="11.42578125" customWidth="1"/>
    <col min="10" max="10" width="15" bestFit="1" customWidth="1"/>
  </cols>
  <sheetData>
    <row r="1" spans="1:6" x14ac:dyDescent="0.25">
      <c r="A1" s="14" t="s">
        <v>1</v>
      </c>
      <c r="B1" s="14" t="s">
        <v>2</v>
      </c>
      <c r="C1" s="15" t="s">
        <v>7</v>
      </c>
      <c r="D1" s="15" t="s">
        <v>8</v>
      </c>
      <c r="E1" s="15" t="s">
        <v>3</v>
      </c>
      <c r="F1" s="15" t="s">
        <v>4</v>
      </c>
    </row>
    <row r="2" spans="1:6" x14ac:dyDescent="0.25">
      <c r="A2" s="2" t="s">
        <v>0</v>
      </c>
      <c r="B2" s="2">
        <v>1</v>
      </c>
      <c r="C2" s="1">
        <v>560366.02</v>
      </c>
      <c r="D2" s="1">
        <v>58389087.450000003</v>
      </c>
      <c r="E2" s="1">
        <v>20151434.800000001</v>
      </c>
      <c r="F2" s="1">
        <f>E2+D2</f>
        <v>78540522.25</v>
      </c>
    </row>
    <row r="3" spans="1:6" x14ac:dyDescent="0.25">
      <c r="A3" s="2" t="s">
        <v>0</v>
      </c>
      <c r="B3" s="2">
        <v>2</v>
      </c>
      <c r="C3" s="1">
        <v>815781.24719999998</v>
      </c>
      <c r="D3" s="1">
        <v>85128697.092896</v>
      </c>
      <c r="E3" s="1">
        <v>27637777.390000001</v>
      </c>
      <c r="F3" s="1">
        <f t="shared" ref="F3:F7" si="0">E3+D3</f>
        <v>112766474.482896</v>
      </c>
    </row>
    <row r="4" spans="1:6" x14ac:dyDescent="0.25">
      <c r="A4" s="2" t="s">
        <v>5</v>
      </c>
      <c r="B4" s="2">
        <v>1</v>
      </c>
      <c r="C4" s="1">
        <v>827725.61</v>
      </c>
      <c r="D4" s="1">
        <v>86949095.088</v>
      </c>
      <c r="E4" s="1">
        <v>28860206.48</v>
      </c>
      <c r="F4" s="1">
        <f t="shared" si="0"/>
        <v>115809301.568</v>
      </c>
    </row>
    <row r="5" spans="1:6" x14ac:dyDescent="0.25">
      <c r="A5" s="2" t="s">
        <v>5</v>
      </c>
      <c r="B5" s="2">
        <v>2</v>
      </c>
      <c r="C5" s="1">
        <v>931969.75</v>
      </c>
      <c r="D5" s="1">
        <v>98718067.184</v>
      </c>
      <c r="E5" s="1">
        <v>30366948.27</v>
      </c>
      <c r="F5" s="1">
        <f t="shared" si="0"/>
        <v>129085015.454</v>
      </c>
    </row>
    <row r="6" spans="1:6" x14ac:dyDescent="0.25">
      <c r="A6" s="2" t="s">
        <v>6</v>
      </c>
      <c r="B6" s="2">
        <v>1</v>
      </c>
      <c r="C6" s="1">
        <v>531538.00100000005</v>
      </c>
      <c r="D6" s="1">
        <v>56286392.606380001</v>
      </c>
      <c r="E6" s="1">
        <v>13333889.9</v>
      </c>
      <c r="F6" s="1">
        <f t="shared" si="0"/>
        <v>69620282.506380007</v>
      </c>
    </row>
    <row r="7" spans="1:6" x14ac:dyDescent="0.25">
      <c r="A7" s="2" t="s">
        <v>6</v>
      </c>
      <c r="B7" s="2">
        <v>2</v>
      </c>
      <c r="C7" s="1">
        <v>202557.67</v>
      </c>
      <c r="D7" s="1">
        <v>21505093.792399999</v>
      </c>
      <c r="E7" s="1">
        <v>12910586.699999999</v>
      </c>
      <c r="F7" s="1">
        <f t="shared" si="0"/>
        <v>34415680.492399998</v>
      </c>
    </row>
    <row r="8" spans="1:6" x14ac:dyDescent="0.25">
      <c r="F8" s="1">
        <f>SUM(F2:F7)</f>
        <v>540237276.75367606</v>
      </c>
    </row>
    <row r="9" spans="1:6" x14ac:dyDescent="0.25">
      <c r="A9" s="4" t="s">
        <v>9</v>
      </c>
      <c r="F9" s="1">
        <f>F7</f>
        <v>34415680.492399998</v>
      </c>
    </row>
    <row r="10" spans="1:6" x14ac:dyDescent="0.25">
      <c r="F10" s="1">
        <f>F8-F9</f>
        <v>505821596.26127607</v>
      </c>
    </row>
    <row r="11" spans="1:6" x14ac:dyDescent="0.25">
      <c r="A11" t="s">
        <v>10</v>
      </c>
    </row>
    <row r="13" spans="1:6" x14ac:dyDescent="0.25">
      <c r="A13" s="2" t="s">
        <v>11</v>
      </c>
      <c r="B13" s="2">
        <v>2</v>
      </c>
      <c r="C13" s="1">
        <v>602024.31999999995</v>
      </c>
      <c r="D13" s="1">
        <v>62678573.026699997</v>
      </c>
      <c r="E13" s="1">
        <v>17658818.25</v>
      </c>
      <c r="F13" s="1">
        <f t="shared" ref="F13" si="1">E13+D13</f>
        <v>80337391.27669999</v>
      </c>
    </row>
    <row r="15" spans="1:6" x14ac:dyDescent="0.25">
      <c r="A15" t="s">
        <v>12</v>
      </c>
      <c r="F15" s="19">
        <f>F10+F13</f>
        <v>586158987.53797603</v>
      </c>
    </row>
    <row r="17" spans="1:11" x14ac:dyDescent="0.25">
      <c r="A17" t="s">
        <v>13</v>
      </c>
    </row>
    <row r="18" spans="1:11" x14ac:dyDescent="0.25">
      <c r="A18" s="12" t="s">
        <v>28</v>
      </c>
      <c r="B18" s="12" t="s">
        <v>29</v>
      </c>
      <c r="C18" s="13" t="s">
        <v>30</v>
      </c>
      <c r="D18" s="13" t="s">
        <v>31</v>
      </c>
      <c r="E18" s="13" t="s">
        <v>32</v>
      </c>
      <c r="F18" s="13" t="s">
        <v>35</v>
      </c>
      <c r="G18" s="13" t="s">
        <v>33</v>
      </c>
      <c r="H18" s="13" t="s">
        <v>34</v>
      </c>
      <c r="I18" s="12"/>
      <c r="J18" s="13" t="s">
        <v>48</v>
      </c>
    </row>
    <row r="19" spans="1:11" x14ac:dyDescent="0.25">
      <c r="A19" s="5">
        <v>43384</v>
      </c>
      <c r="B19" t="s">
        <v>16</v>
      </c>
      <c r="C19" s="1">
        <v>17227296.550000001</v>
      </c>
      <c r="D19" s="3" t="s">
        <v>3</v>
      </c>
      <c r="E19" s="3">
        <v>1</v>
      </c>
      <c r="F19" s="1">
        <v>17227296.550000001</v>
      </c>
      <c r="G19" s="6">
        <f>E13</f>
        <v>17658818.25</v>
      </c>
      <c r="H19" s="6">
        <f>E13</f>
        <v>17658818.25</v>
      </c>
      <c r="I19" t="s">
        <v>36</v>
      </c>
      <c r="J19" s="6">
        <f>H19-F19</f>
        <v>431521.69999999925</v>
      </c>
    </row>
    <row r="20" spans="1:11" x14ac:dyDescent="0.25">
      <c r="A20" s="7">
        <v>43384</v>
      </c>
      <c r="B20" s="8" t="s">
        <v>17</v>
      </c>
      <c r="C20" s="9">
        <v>520804.03</v>
      </c>
      <c r="D20" s="10" t="s">
        <v>7</v>
      </c>
      <c r="E20" s="10">
        <v>104.18</v>
      </c>
      <c r="F20" s="9">
        <v>54257363.850000001</v>
      </c>
      <c r="G20" s="11">
        <f>C13</f>
        <v>602024.31999999995</v>
      </c>
      <c r="H20" s="11">
        <f>D13</f>
        <v>62678573.026699997</v>
      </c>
      <c r="I20" s="8" t="s">
        <v>36</v>
      </c>
      <c r="J20" s="11">
        <f t="shared" ref="J20:J30" si="2">H20-F20</f>
        <v>8421209.176699996</v>
      </c>
    </row>
    <row r="21" spans="1:11" x14ac:dyDescent="0.25">
      <c r="A21" s="5">
        <v>43399</v>
      </c>
      <c r="B21" t="s">
        <v>14</v>
      </c>
      <c r="C21" s="1">
        <v>19085131.75</v>
      </c>
      <c r="D21" s="3" t="s">
        <v>3</v>
      </c>
      <c r="E21" s="3">
        <v>1</v>
      </c>
      <c r="F21" s="1">
        <v>19085131.75</v>
      </c>
      <c r="G21" s="6">
        <f>E2</f>
        <v>20151434.800000001</v>
      </c>
      <c r="H21" s="6">
        <f>G21</f>
        <v>20151434.800000001</v>
      </c>
      <c r="I21" t="s">
        <v>37</v>
      </c>
      <c r="J21" s="6">
        <f t="shared" si="2"/>
        <v>1066303.0500000007</v>
      </c>
    </row>
    <row r="22" spans="1:11" x14ac:dyDescent="0.25">
      <c r="A22" s="7">
        <v>43399</v>
      </c>
      <c r="B22" s="8" t="s">
        <v>15</v>
      </c>
      <c r="C22" s="9">
        <v>461958.69</v>
      </c>
      <c r="D22" s="10" t="s">
        <v>7</v>
      </c>
      <c r="E22" s="10">
        <v>104.38</v>
      </c>
      <c r="F22" s="9">
        <v>48219248.060000002</v>
      </c>
      <c r="G22" s="11">
        <f>C2</f>
        <v>560366.02</v>
      </c>
      <c r="H22" s="11">
        <f>D2</f>
        <v>58389087.450000003</v>
      </c>
      <c r="I22" s="8" t="s">
        <v>37</v>
      </c>
      <c r="J22" s="11">
        <f t="shared" si="2"/>
        <v>10169839.390000001</v>
      </c>
    </row>
    <row r="23" spans="1:11" x14ac:dyDescent="0.25">
      <c r="A23" s="5">
        <v>43410</v>
      </c>
      <c r="B23" t="s">
        <v>20</v>
      </c>
      <c r="C23" s="1">
        <v>26706112.949999999</v>
      </c>
      <c r="D23" s="3" t="s">
        <v>3</v>
      </c>
      <c r="E23" s="3">
        <v>1</v>
      </c>
      <c r="F23" s="1">
        <v>26706112.949999999</v>
      </c>
      <c r="G23" s="6">
        <f>E3</f>
        <v>27637777.390000001</v>
      </c>
      <c r="H23" s="6">
        <f>G23</f>
        <v>27637777.390000001</v>
      </c>
      <c r="I23" t="s">
        <v>40</v>
      </c>
      <c r="J23" s="6">
        <f t="shared" si="2"/>
        <v>931664.44000000134</v>
      </c>
    </row>
    <row r="24" spans="1:11" x14ac:dyDescent="0.25">
      <c r="A24" s="7">
        <v>43410</v>
      </c>
      <c r="B24" s="8" t="s">
        <v>21</v>
      </c>
      <c r="C24" s="9">
        <v>778027.39</v>
      </c>
      <c r="D24" s="10" t="s">
        <v>7</v>
      </c>
      <c r="E24" s="10">
        <v>105</v>
      </c>
      <c r="F24" s="9">
        <v>81692875.950000003</v>
      </c>
      <c r="G24" s="11">
        <f>C3</f>
        <v>815781.24719999998</v>
      </c>
      <c r="H24" s="11">
        <f>D3</f>
        <v>85128697.092896</v>
      </c>
      <c r="I24" s="8" t="s">
        <v>40</v>
      </c>
      <c r="J24" s="11">
        <f t="shared" si="2"/>
        <v>3435821.1428959966</v>
      </c>
    </row>
    <row r="25" spans="1:11" x14ac:dyDescent="0.25">
      <c r="A25" s="5">
        <v>43430</v>
      </c>
      <c r="B25" t="s">
        <v>22</v>
      </c>
      <c r="C25" s="1">
        <v>28536549.850000001</v>
      </c>
      <c r="D25" s="3" t="s">
        <v>3</v>
      </c>
      <c r="E25" s="3">
        <v>1</v>
      </c>
      <c r="F25" s="1">
        <v>28536549.850000001</v>
      </c>
      <c r="G25" s="6">
        <f>E4</f>
        <v>28860206.48</v>
      </c>
      <c r="H25" s="6">
        <f>G25</f>
        <v>28860206.48</v>
      </c>
      <c r="I25" t="s">
        <v>38</v>
      </c>
      <c r="J25" s="6">
        <f t="shared" si="2"/>
        <v>323656.62999999896</v>
      </c>
    </row>
    <row r="26" spans="1:11" x14ac:dyDescent="0.25">
      <c r="A26" s="7">
        <v>43430</v>
      </c>
      <c r="B26" s="8" t="s">
        <v>23</v>
      </c>
      <c r="C26" s="9">
        <v>728273.43</v>
      </c>
      <c r="D26" s="10" t="s">
        <v>7</v>
      </c>
      <c r="E26" s="10">
        <v>106.08</v>
      </c>
      <c r="F26" s="9">
        <v>77255245.450000003</v>
      </c>
      <c r="G26" s="11">
        <f>C4</f>
        <v>827725.61</v>
      </c>
      <c r="H26" s="11">
        <f>D4</f>
        <v>86949095.088</v>
      </c>
      <c r="I26" s="8" t="s">
        <v>38</v>
      </c>
      <c r="J26" s="11">
        <f t="shared" si="2"/>
        <v>9693849.6379999965</v>
      </c>
    </row>
    <row r="27" spans="1:11" x14ac:dyDescent="0.25">
      <c r="A27" s="5">
        <v>43445</v>
      </c>
      <c r="B27" t="s">
        <v>19</v>
      </c>
      <c r="C27" s="1">
        <v>28289360.149999999</v>
      </c>
      <c r="D27" s="3" t="s">
        <v>3</v>
      </c>
      <c r="E27" s="3">
        <v>1</v>
      </c>
      <c r="F27" s="1">
        <v>28289360.149999999</v>
      </c>
      <c r="G27" s="6">
        <f>E5</f>
        <v>30366948.27</v>
      </c>
      <c r="H27" s="6">
        <f>G27</f>
        <v>30366948.27</v>
      </c>
      <c r="I27" t="s">
        <v>41</v>
      </c>
      <c r="J27" s="6">
        <f t="shared" si="2"/>
        <v>2077588.120000001</v>
      </c>
    </row>
    <row r="28" spans="1:11" x14ac:dyDescent="0.25">
      <c r="A28" s="7">
        <v>43445</v>
      </c>
      <c r="B28" s="8" t="s">
        <v>18</v>
      </c>
      <c r="C28" s="9">
        <v>828808.86</v>
      </c>
      <c r="D28" s="10" t="s">
        <v>7</v>
      </c>
      <c r="E28" s="10">
        <v>105.98</v>
      </c>
      <c r="F28" s="9">
        <v>87837162.980000004</v>
      </c>
      <c r="G28" s="11">
        <f>C5</f>
        <v>931969.75</v>
      </c>
      <c r="H28" s="11">
        <f>D5</f>
        <v>98718067.184</v>
      </c>
      <c r="I28" s="8" t="s">
        <v>41</v>
      </c>
      <c r="J28" s="11">
        <f t="shared" si="2"/>
        <v>10880904.203999996</v>
      </c>
    </row>
    <row r="29" spans="1:11" x14ac:dyDescent="0.25">
      <c r="A29" s="5">
        <v>43454</v>
      </c>
      <c r="B29" t="s">
        <v>24</v>
      </c>
      <c r="C29" s="1">
        <v>12239525.5</v>
      </c>
      <c r="D29" s="3" t="s">
        <v>3</v>
      </c>
      <c r="E29" s="3">
        <v>1</v>
      </c>
      <c r="F29" s="1">
        <v>12239525.5</v>
      </c>
      <c r="G29" s="6">
        <f>E6</f>
        <v>13333889.9</v>
      </c>
      <c r="H29" s="6">
        <f>G29</f>
        <v>13333889.9</v>
      </c>
      <c r="I29" t="s">
        <v>39</v>
      </c>
      <c r="J29" s="6">
        <f t="shared" si="2"/>
        <v>1094364.4000000004</v>
      </c>
    </row>
    <row r="30" spans="1:11" x14ac:dyDescent="0.25">
      <c r="A30" s="7">
        <v>43454</v>
      </c>
      <c r="B30" s="8" t="s">
        <v>25</v>
      </c>
      <c r="C30" s="9">
        <v>468503.92</v>
      </c>
      <c r="D30" s="10" t="s">
        <v>7</v>
      </c>
      <c r="E30" s="10">
        <v>105.78</v>
      </c>
      <c r="F30" s="9">
        <v>49558344.659999996</v>
      </c>
      <c r="G30" s="11">
        <f>C6</f>
        <v>531538.00100000005</v>
      </c>
      <c r="H30" s="11">
        <f>D6</f>
        <v>56286392.606380001</v>
      </c>
      <c r="I30" s="8" t="s">
        <v>39</v>
      </c>
      <c r="J30" s="11">
        <f t="shared" si="2"/>
        <v>6728047.9463800043</v>
      </c>
    </row>
    <row r="31" spans="1:11" x14ac:dyDescent="0.25">
      <c r="A31" s="5"/>
      <c r="D31" s="3"/>
      <c r="E31" s="3"/>
      <c r="F31" s="18">
        <f>SUM(F19:F30)</f>
        <v>530904217.70000005</v>
      </c>
      <c r="G31" s="6" t="s">
        <v>46</v>
      </c>
      <c r="H31" s="6">
        <f>SUM(H19:H30)</f>
        <v>586158987.53797603</v>
      </c>
      <c r="J31" s="17">
        <f>SUM(J19:J30)</f>
        <v>55254769.837975986</v>
      </c>
      <c r="K31" t="s">
        <v>47</v>
      </c>
    </row>
    <row r="32" spans="1:11" x14ac:dyDescent="0.25">
      <c r="A32" s="5">
        <v>43473</v>
      </c>
      <c r="B32" t="s">
        <v>27</v>
      </c>
      <c r="C32" s="1">
        <v>178605.37</v>
      </c>
      <c r="D32" s="3" t="s">
        <v>7</v>
      </c>
      <c r="E32" s="3">
        <v>105.1</v>
      </c>
      <c r="F32" s="1">
        <v>18771424.390000001</v>
      </c>
      <c r="G32" s="6">
        <f>C7</f>
        <v>202557.67</v>
      </c>
      <c r="H32" s="6">
        <f>D7</f>
        <v>21505093.792399999</v>
      </c>
      <c r="I32" t="s">
        <v>42</v>
      </c>
    </row>
    <row r="33" spans="1:9" x14ac:dyDescent="0.25">
      <c r="A33" s="5">
        <v>43473</v>
      </c>
      <c r="B33" t="s">
        <v>26</v>
      </c>
      <c r="C33" s="1">
        <v>12602079</v>
      </c>
      <c r="D33" s="3" t="s">
        <v>3</v>
      </c>
      <c r="E33" s="3">
        <v>1</v>
      </c>
      <c r="F33" s="1">
        <v>12602079</v>
      </c>
      <c r="G33" s="6">
        <f>E7</f>
        <v>12910586.699999999</v>
      </c>
      <c r="H33" s="6">
        <f>G33</f>
        <v>12910586.699999999</v>
      </c>
      <c r="I33" t="s">
        <v>42</v>
      </c>
    </row>
    <row r="34" spans="1:9" x14ac:dyDescent="0.25">
      <c r="H34" s="6">
        <f>SUM(H32:H33)</f>
        <v>34415680.492399998</v>
      </c>
    </row>
    <row r="36" spans="1:9" x14ac:dyDescent="0.25">
      <c r="D36" s="1" t="s">
        <v>44</v>
      </c>
      <c r="F36" s="19">
        <f>F15</f>
        <v>586158987.53797603</v>
      </c>
    </row>
    <row r="37" spans="1:9" x14ac:dyDescent="0.25">
      <c r="D37" s="1" t="s">
        <v>45</v>
      </c>
      <c r="F37" s="18">
        <f>F31</f>
        <v>530904217.70000005</v>
      </c>
    </row>
    <row r="38" spans="1:9" x14ac:dyDescent="0.25">
      <c r="D38" s="1" t="s">
        <v>43</v>
      </c>
      <c r="F38" s="16">
        <f>F36-F37</f>
        <v>55254769.837975979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2019-01-09T06:03:12Z</dcterms:created>
  <dcterms:modified xsi:type="dcterms:W3CDTF">2019-01-09T13:49:48Z</dcterms:modified>
</cp:coreProperties>
</file>