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Kempinski\"/>
    </mc:Choice>
  </mc:AlternateContent>
  <bookViews>
    <workbookView xWindow="0" yWindow="0" windowWidth="20490" windowHeight="7755" activeTab="2"/>
  </bookViews>
  <sheets>
    <sheet name="BCD" sheetId="1" r:id="rId1"/>
    <sheet name="Safaricom" sheetId="2" r:id="rId2"/>
    <sheet name="Recon" sheetId="3" r:id="rId3"/>
    <sheet name="Sheet1" sheetId="4" r:id="rId4"/>
  </sheets>
  <calcPr calcId="152511"/>
</workbook>
</file>

<file path=xl/calcChain.xml><?xml version="1.0" encoding="utf-8"?>
<calcChain xmlns="http://schemas.openxmlformats.org/spreadsheetml/2006/main">
  <c r="F5" i="3" l="1"/>
  <c r="F11" i="4" l="1"/>
  <c r="F10" i="4"/>
  <c r="F5" i="4"/>
  <c r="F13" i="4" s="1"/>
  <c r="F18" i="4" s="1"/>
  <c r="F11" i="3"/>
  <c r="F13" i="3"/>
  <c r="F18" i="3" s="1"/>
  <c r="G32" i="2"/>
  <c r="F10" i="3"/>
  <c r="F138" i="1"/>
  <c r="E137" i="1"/>
  <c r="F137" i="1"/>
</calcChain>
</file>

<file path=xl/sharedStrings.xml><?xml version="1.0" encoding="utf-8"?>
<sst xmlns="http://schemas.openxmlformats.org/spreadsheetml/2006/main" count="593" uniqueCount="505">
  <si>
    <t>Page No:</t>
  </si>
  <si>
    <t>of 3</t>
  </si>
  <si>
    <t>Run Date :</t>
  </si>
  <si>
    <t>25-JAN-2019</t>
  </si>
  <si>
    <t>DETAILED LEDGER (AP)</t>
  </si>
  <si>
    <t>Ref No  :</t>
  </si>
  <si>
    <t>NAPR003</t>
  </si>
  <si>
    <t>User</t>
  </si>
  <si>
    <t>:</t>
  </si>
  <si>
    <t>JKM</t>
  </si>
  <si>
    <t>Currency:</t>
  </si>
  <si>
    <t>KENYAN SHILLING</t>
  </si>
  <si>
    <t>From Date : '25/01/2017'</t>
  </si>
  <si>
    <t>To Date :  '25/01/2019'</t>
  </si>
  <si>
    <t>Supplier Code:</t>
  </si>
  <si>
    <t>PV0012</t>
  </si>
  <si>
    <t>Supplier Name:</t>
  </si>
  <si>
    <t>VILLA ROSA KEMPINSKI</t>
  </si>
  <si>
    <t>Payment Terms :</t>
  </si>
  <si>
    <t>Days</t>
  </si>
  <si>
    <t>Credit Limit :</t>
  </si>
  <si>
    <t>GL</t>
  </si>
  <si>
    <t>Doc</t>
  </si>
  <si>
    <t>Doc</t>
  </si>
  <si>
    <t>Narration</t>
  </si>
  <si>
    <t>Debit</t>
  </si>
  <si>
    <t>Credit</t>
  </si>
  <si>
    <t>Running</t>
  </si>
  <si>
    <t>Document</t>
  </si>
  <si>
    <t>Clearance/</t>
  </si>
  <si>
    <t>Other</t>
  </si>
  <si>
    <t>Date</t>
  </si>
  <si>
    <t>Date</t>
  </si>
  <si>
    <t>Number</t>
  </si>
  <si>
    <t>Amount</t>
  </si>
  <si>
    <t>Amount</t>
  </si>
  <si>
    <t>Balance</t>
  </si>
  <si>
    <t>Balance</t>
  </si>
  <si>
    <t>Due Date</t>
  </si>
  <si>
    <t>Reference</t>
  </si>
  <si>
    <t>Currency:</t>
  </si>
  <si>
    <t>KES</t>
  </si>
  <si>
    <t>Opening Balance :</t>
  </si>
  <si>
    <t>02-FEB-17</t>
  </si>
  <si>
    <t>02-FEB-17</t>
  </si>
  <si>
    <t>BPV170200011</t>
  </si>
  <si>
    <t>PAYMENT FOR</t>
  </si>
  <si>
    <t>02-FEB-17</t>
  </si>
  <si>
    <t>PAYMENT FOR IB16110121</t>
  </si>
  <si>
    <t>IB16110118</t>
  </si>
  <si>
    <t>03-MAR-17</t>
  </si>
  <si>
    <t>03-MAR-17</t>
  </si>
  <si>
    <t>SV17030383</t>
  </si>
  <si>
    <t>NESTLE WOMEN DAY</t>
  </si>
  <si>
    <t>03-MAR-17</t>
  </si>
  <si>
    <t>IB IB17030044</t>
  </si>
  <si>
    <t>MEETING</t>
  </si>
  <si>
    <t>07-APR-17</t>
  </si>
  <si>
    <t>07-APR-17</t>
  </si>
  <si>
    <t>BPV170400031</t>
  </si>
  <si>
    <t>IB17030044-(Inv.#71846)</t>
  </si>
  <si>
    <t>07-APR-17</t>
  </si>
  <si>
    <t>IB17030044-(Inv.#71846)</t>
  </si>
  <si>
    <t>30-JUN-17</t>
  </si>
  <si>
    <t>30-JUN-17</t>
  </si>
  <si>
    <t>JV170600082</t>
  </si>
  <si>
    <t>PV0012 Exchange Difference</t>
  </si>
  <si>
    <t>30-JUN-17</t>
  </si>
  <si>
    <t>PV0012 Exch. Diff.</t>
  </si>
  <si>
    <t>Clearance</t>
  </si>
  <si>
    <t>07-JUL-17</t>
  </si>
  <si>
    <t>07-JUL-17</t>
  </si>
  <si>
    <t>SV17070226</t>
  </si>
  <si>
    <t>DINNER FOR 20 AT VILLA</t>
  </si>
  <si>
    <t>07-JUL-17</t>
  </si>
  <si>
    <t>IB IB17070135</t>
  </si>
  <si>
    <t>ROSA KEMPINSKI - 7TH</t>
  </si>
  <si>
    <t>JULY 2017 FROM 6:30 PM</t>
  </si>
  <si>
    <t>TO 11:00</t>
  </si>
  <si>
    <t>20-SEP-17</t>
  </si>
  <si>
    <t>20-SEP-17</t>
  </si>
  <si>
    <t>SV17091883</t>
  </si>
  <si>
    <t>KEMPINSKI</t>
  </si>
  <si>
    <t>20-SEP-17</t>
  </si>
  <si>
    <t>IB IB17090552</t>
  </si>
  <si>
    <t>CONFERENCE 22SEP</t>
  </si>
  <si>
    <t>30PAX</t>
  </si>
  <si>
    <t>21-SEP-17</t>
  </si>
  <si>
    <t>21-SEP-17</t>
  </si>
  <si>
    <t>SV17090896</t>
  </si>
  <si>
    <t>KEMPINSKI</t>
  </si>
  <si>
    <t>21-SEP-17</t>
  </si>
  <si>
    <t>IB IB17090551</t>
  </si>
  <si>
    <t>CONFERENCE 22ND SEP</t>
  </si>
  <si>
    <t>60PAX</t>
  </si>
  <si>
    <t>21-SEP-17</t>
  </si>
  <si>
    <t>21-SEP-17</t>
  </si>
  <si>
    <t>SV17090941</t>
  </si>
  <si>
    <t>VIALLA ROSA</t>
  </si>
  <si>
    <t>21-SEP-17</t>
  </si>
  <si>
    <t>IB IB17090586</t>
  </si>
  <si>
    <t>KEMPINSKI TV SCREEN</t>
  </si>
  <si>
    <t>HIRE *60PAX</t>
  </si>
  <si>
    <t>03-OCT-17</t>
  </si>
  <si>
    <t>03-OCT-17</t>
  </si>
  <si>
    <t>SV17101119</t>
  </si>
  <si>
    <t>HALF DAY CONFERENCE</t>
  </si>
  <si>
    <t>03-OCT-17</t>
  </si>
  <si>
    <t>IB IB17100058</t>
  </si>
  <si>
    <t>THRIVE GLOBAL</t>
  </si>
  <si>
    <t>PROGRAM***VILLA</t>
  </si>
  <si>
    <t>ROSA</t>
  </si>
  <si>
    <t>03-OCT-17</t>
  </si>
  <si>
    <t>03-OCT-17</t>
  </si>
  <si>
    <t>SV17101120</t>
  </si>
  <si>
    <t>TERRY/STEVEN MR</t>
  </si>
  <si>
    <t>03-OCT-17</t>
  </si>
  <si>
    <t>IB IB17100066</t>
  </si>
  <si>
    <t>03-OCT-17</t>
  </si>
  <si>
    <t>03-OCT-17</t>
  </si>
  <si>
    <t>SV17101121</t>
  </si>
  <si>
    <t>TERRY/STEVEN MR</t>
  </si>
  <si>
    <t>03-OCT-17</t>
  </si>
  <si>
    <t>IB IB17100066</t>
  </si>
  <si>
    <t>03-OCT-17</t>
  </si>
  <si>
    <t>03-OCT-17</t>
  </si>
  <si>
    <t>SV17101532</t>
  </si>
  <si>
    <t>TERRY/STEVEN MR</t>
  </si>
  <si>
    <t>03-OCT-17</t>
  </si>
  <si>
    <t>IB IB17100066</t>
  </si>
  <si>
    <t>16-OCT-17</t>
  </si>
  <si>
    <t>16-OCT-17</t>
  </si>
  <si>
    <t>SV17100790</t>
  </si>
  <si>
    <t>HALF DAY CONFERENCE</t>
  </si>
  <si>
    <t>16-OCT-17</t>
  </si>
  <si>
    <t>IB IB17100389</t>
  </si>
  <si>
    <t>SESSION 45 PAX</t>
  </si>
  <si>
    <t>08-DEC-17</t>
  </si>
  <si>
    <t>08-DEC-17</t>
  </si>
  <si>
    <t>JV171200027</t>
  </si>
  <si>
    <t>PV0012 Exchange Difference</t>
  </si>
  <si>
    <t>08-DEC-17</t>
  </si>
  <si>
    <t>PV0012 Exch. Diff.</t>
  </si>
  <si>
    <t>Clearance</t>
  </si>
  <si>
    <t>18-DEC-17</t>
  </si>
  <si>
    <t>18-DEC-17</t>
  </si>
  <si>
    <t>BPV171200106</t>
  </si>
  <si>
    <t>IB1710058/66/389</t>
  </si>
  <si>
    <t>18-DEC-17</t>
  </si>
  <si>
    <t>SAFARICOM LTD</t>
  </si>
  <si>
    <t>19-JAN-18</t>
  </si>
  <si>
    <t>19-JAN-18</t>
  </si>
  <si>
    <t>BPV180100122</t>
  </si>
  <si>
    <t>IB17070135/17090551/552/7</t>
  </si>
  <si>
    <t>19-JAN-18</t>
  </si>
  <si>
    <t>SAFARICOM LTD</t>
  </si>
  <si>
    <t>54/586</t>
  </si>
  <si>
    <t>15-FEB-18</t>
  </si>
  <si>
    <t>15-FEB-18</t>
  </si>
  <si>
    <t>SV18020551</t>
  </si>
  <si>
    <t>NESTLE DINNERS X50</t>
  </si>
  <si>
    <t>15-FEB-18</t>
  </si>
  <si>
    <t>IB IB18020354</t>
  </si>
  <si>
    <t>03-APR-18</t>
  </si>
  <si>
    <t>03-APR-18</t>
  </si>
  <si>
    <t>SV18040022</t>
  </si>
  <si>
    <t>BREAKFAST MEETING</t>
  </si>
  <si>
    <t>03-APR-18</t>
  </si>
  <si>
    <t>IB IB18040038</t>
  </si>
  <si>
    <t>Total Transactions</t>
  </si>
  <si>
    <t>:</t>
  </si>
  <si>
    <t>Page No:</t>
  </si>
  <si>
    <t>of 3</t>
  </si>
  <si>
    <t>Run Date :</t>
  </si>
  <si>
    <t>25-JAN-2019</t>
  </si>
  <si>
    <t>DETAILED LEDGER (AP)</t>
  </si>
  <si>
    <t>Ref No  :</t>
  </si>
  <si>
    <t>NAPR003</t>
  </si>
  <si>
    <t>User</t>
  </si>
  <si>
    <t>:</t>
  </si>
  <si>
    <t>JKM</t>
  </si>
  <si>
    <t>Currency:</t>
  </si>
  <si>
    <t>KENYAN SHILLING</t>
  </si>
  <si>
    <t>From Date : '25/01/2017'</t>
  </si>
  <si>
    <t>To Date :  '25/01/2019'</t>
  </si>
  <si>
    <t>Supplier Code:</t>
  </si>
  <si>
    <t>PV0012</t>
  </si>
  <si>
    <t>Supplier Name:</t>
  </si>
  <si>
    <t>VILLA ROSA KEMPINSKI</t>
  </si>
  <si>
    <t>Payment Terms :</t>
  </si>
  <si>
    <t>Days</t>
  </si>
  <si>
    <t>Credit Limit :</t>
  </si>
  <si>
    <t>Doc</t>
  </si>
  <si>
    <t>Doc</t>
  </si>
  <si>
    <t>Narration</t>
  </si>
  <si>
    <t>Debit</t>
  </si>
  <si>
    <t>Credit</t>
  </si>
  <si>
    <t>Running</t>
  </si>
  <si>
    <t>Document</t>
  </si>
  <si>
    <t>Other</t>
  </si>
  <si>
    <t>Date</t>
  </si>
  <si>
    <t>Number</t>
  </si>
  <si>
    <t>Amount</t>
  </si>
  <si>
    <t>Amount</t>
  </si>
  <si>
    <t>Balance</t>
  </si>
  <si>
    <t>Balance</t>
  </si>
  <si>
    <t>Reference</t>
  </si>
  <si>
    <t>07-APR-18</t>
  </si>
  <si>
    <t>07-APR-18</t>
  </si>
  <si>
    <t>SV18040236</t>
  </si>
  <si>
    <t>SUPPLEMENTARY -</t>
  </si>
  <si>
    <t>07-APR-18</t>
  </si>
  <si>
    <t>IB IB18040157</t>
  </si>
  <si>
    <t>CONFERENCE **60PAX</t>
  </si>
  <si>
    <t>27-APR-18</t>
  </si>
  <si>
    <t>27-APR-18</t>
  </si>
  <si>
    <t>SV18041551</t>
  </si>
  <si>
    <t>DINNER VOUCHERS</t>
  </si>
  <si>
    <t>27-APR-18</t>
  </si>
  <si>
    <t>IB IB18040613</t>
  </si>
  <si>
    <t>30-APR-18</t>
  </si>
  <si>
    <t>30-APR-18</t>
  </si>
  <si>
    <t>SV18041593</t>
  </si>
  <si>
    <t>CPS MEETING</t>
  </si>
  <si>
    <t>30-APR-18</t>
  </si>
  <si>
    <t>IB IB18040672</t>
  </si>
  <si>
    <t>04-MAY-18</t>
  </si>
  <si>
    <t>04-MAY-18</t>
  </si>
  <si>
    <t>SV18051123</t>
  </si>
  <si>
    <t>HALF DAY CONFERENCE</t>
  </si>
  <si>
    <t>04-MAY-18</t>
  </si>
  <si>
    <t>IB IB18050087</t>
  </si>
  <si>
    <t>12-MAY-18</t>
  </si>
  <si>
    <t>12-MAY-18</t>
  </si>
  <si>
    <t>SV18051604</t>
  </si>
  <si>
    <t>SAFARICOM</t>
  </si>
  <si>
    <t>12-MAY-18</t>
  </si>
  <si>
    <t>IB IB18050286</t>
  </si>
  <si>
    <t>FOUNDATION</t>
  </si>
  <si>
    <t>25-MAY-18</t>
  </si>
  <si>
    <t>25-MAY-18</t>
  </si>
  <si>
    <t>SV18051286</t>
  </si>
  <si>
    <t>HALF DAY CONFERENCE</t>
  </si>
  <si>
    <t>25-MAY-18</t>
  </si>
  <si>
    <t>IB IB18050683</t>
  </si>
  <si>
    <t>31-MAY-18</t>
  </si>
  <si>
    <t>31-MAY-18</t>
  </si>
  <si>
    <t>SV18051570</t>
  </si>
  <si>
    <t>DINNER VOUCHER</t>
  </si>
  <si>
    <t>31-MAY-18</t>
  </si>
  <si>
    <t>IB IB18050808</t>
  </si>
  <si>
    <t>13-JUN-18</t>
  </si>
  <si>
    <t>13-JUN-18</t>
  </si>
  <si>
    <t>BPV180600079</t>
  </si>
  <si>
    <t>IB18020354/IB18040073/IB</t>
  </si>
  <si>
    <t>13-JUN-18</t>
  </si>
  <si>
    <t>IB18020354/IB18040073/IB180</t>
  </si>
  <si>
    <t>13-JUN-18</t>
  </si>
  <si>
    <t>13-JUN-18</t>
  </si>
  <si>
    <t>BPV180600079</t>
  </si>
  <si>
    <t>IB18020354/IB18040073/IB</t>
  </si>
  <si>
    <t>13-JUN-18</t>
  </si>
  <si>
    <t>IB18020354/IB18040073/IB180</t>
  </si>
  <si>
    <t>13-JUN-18</t>
  </si>
  <si>
    <t>13-JUN-18</t>
  </si>
  <si>
    <t>BPV180600079</t>
  </si>
  <si>
    <t>IB18020354/IB18040073/IB</t>
  </si>
  <si>
    <t>13-JUN-18</t>
  </si>
  <si>
    <t>IB18020354/IB18040073/IB180</t>
  </si>
  <si>
    <t>13-JUN-18</t>
  </si>
  <si>
    <t>13-JUN-18</t>
  </si>
  <si>
    <t>BPV180600080</t>
  </si>
  <si>
    <t>IB18060014/IB18060005</t>
  </si>
  <si>
    <t>13-JUN-18</t>
  </si>
  <si>
    <t>IB18060014/IB18060005</t>
  </si>
  <si>
    <t>13-JUN-18</t>
  </si>
  <si>
    <t>13-JUN-18</t>
  </si>
  <si>
    <t>BPV180600080</t>
  </si>
  <si>
    <t>IB18060014/IB18060005</t>
  </si>
  <si>
    <t>13-JUN-18</t>
  </si>
  <si>
    <t>IB18060014/IB18060005</t>
  </si>
  <si>
    <t>13-JUN-18</t>
  </si>
  <si>
    <t>13-JUN-18</t>
  </si>
  <si>
    <t>RBPV180600003</t>
  </si>
  <si>
    <t>IB18020354/IB18040073/IB</t>
  </si>
  <si>
    <t>13-JUN-18</t>
  </si>
  <si>
    <t>BPV180600079</t>
  </si>
  <si>
    <t>13-JUN-18</t>
  </si>
  <si>
    <t>13-JUN-18</t>
  </si>
  <si>
    <t>RBPV180600003</t>
  </si>
  <si>
    <t>IB18020354/IB18040073/IB</t>
  </si>
  <si>
    <t>13-JUN-18</t>
  </si>
  <si>
    <t>BPV180600079</t>
  </si>
  <si>
    <t>13-JUN-18</t>
  </si>
  <si>
    <t>13-JUN-18</t>
  </si>
  <si>
    <t>RBPV180600003</t>
  </si>
  <si>
    <t>IB18020354/IB18040073/IB</t>
  </si>
  <si>
    <t>13-JUN-18</t>
  </si>
  <si>
    <t>BPV180600079</t>
  </si>
  <si>
    <t>14-JUN-18</t>
  </si>
  <si>
    <t>14-JUN-18</t>
  </si>
  <si>
    <t>BPVS180600043</t>
  </si>
  <si>
    <t>IB18040038/IB18040613/IB</t>
  </si>
  <si>
    <t>14-JUN-18</t>
  </si>
  <si>
    <t>SAFARICOM LTD</t>
  </si>
  <si>
    <t>18040672/IB18050683</t>
  </si>
  <si>
    <t>14-JUN-18</t>
  </si>
  <si>
    <t>14-JUN-18</t>
  </si>
  <si>
    <t>BPVS180600043</t>
  </si>
  <si>
    <t>IB18040038/IB18040613/IB</t>
  </si>
  <si>
    <t>14-JUN-18</t>
  </si>
  <si>
    <t>SAFARICOM LTD</t>
  </si>
  <si>
    <t>18040672/IB18050683</t>
  </si>
  <si>
    <t>14-JUN-18</t>
  </si>
  <si>
    <t>14-JUN-18</t>
  </si>
  <si>
    <t>BPVS180600043</t>
  </si>
  <si>
    <t>IB18040038/IB18040613/IB</t>
  </si>
  <si>
    <t>14-JUN-18</t>
  </si>
  <si>
    <t>SAFARICOM LTD</t>
  </si>
  <si>
    <t>18040672/IB18050683</t>
  </si>
  <si>
    <t>14-JUN-18</t>
  </si>
  <si>
    <t>14-JUN-18</t>
  </si>
  <si>
    <t>BPVS180600043</t>
  </si>
  <si>
    <t>IB18040038/IB18040613/IB</t>
  </si>
  <si>
    <t>14-JUN-18</t>
  </si>
  <si>
    <t>SAFARICOM LTD</t>
  </si>
  <si>
    <t>18040672/IB18050683</t>
  </si>
  <si>
    <t>14-JUN-18</t>
  </si>
  <si>
    <t>14-JUN-18</t>
  </si>
  <si>
    <t>SV18061683</t>
  </si>
  <si>
    <t>DINNER VOUCHERS</t>
  </si>
  <si>
    <t>14-JUN-18</t>
  </si>
  <si>
    <t>IB IB18060376</t>
  </si>
  <si>
    <t>14-JUN-18</t>
  </si>
  <si>
    <t>14-JUN-18</t>
  </si>
  <si>
    <t>SV18061684</t>
  </si>
  <si>
    <t>DINNER VOUCHERS</t>
  </si>
  <si>
    <t>14-JUN-18</t>
  </si>
  <si>
    <t>IB IB18060376</t>
  </si>
  <si>
    <t>18-JUN-18</t>
  </si>
  <si>
    <t>18-JUN-18</t>
  </si>
  <si>
    <t>BPV180600084</t>
  </si>
  <si>
    <t>IB18020354/IB18040073/IB</t>
  </si>
  <si>
    <t>18-JUN-18</t>
  </si>
  <si>
    <t>IB18020354/IB18040073/IB180</t>
  </si>
  <si>
    <t>18040076/IB18050286/IB18</t>
  </si>
  <si>
    <t>40076/IB18050286</t>
  </si>
  <si>
    <t>050814/IB18050087</t>
  </si>
  <si>
    <t>Page No:</t>
  </si>
  <si>
    <t>of 3</t>
  </si>
  <si>
    <t>Run Date :</t>
  </si>
  <si>
    <t>25-JAN-2019</t>
  </si>
  <si>
    <t>DETAILED LEDGER (AP)</t>
  </si>
  <si>
    <t>Ref No  :</t>
  </si>
  <si>
    <t>NAPR003</t>
  </si>
  <si>
    <t>User</t>
  </si>
  <si>
    <t>:</t>
  </si>
  <si>
    <t>JKM</t>
  </si>
  <si>
    <t>Currency:</t>
  </si>
  <si>
    <t>KENYAN SHILLING</t>
  </si>
  <si>
    <t>From Date : '25/01/2017'</t>
  </si>
  <si>
    <t>To Date :  '25/01/2019'</t>
  </si>
  <si>
    <t>Supplier Code:</t>
  </si>
  <si>
    <t>PV0012</t>
  </si>
  <si>
    <t>Supplier Name:</t>
  </si>
  <si>
    <t>Payment Terms :</t>
  </si>
  <si>
    <t>Days</t>
  </si>
  <si>
    <t>Credit Limit :</t>
  </si>
  <si>
    <t>Doc</t>
  </si>
  <si>
    <t>Doc</t>
  </si>
  <si>
    <t>Narration</t>
  </si>
  <si>
    <t>Debit</t>
  </si>
  <si>
    <t>Credit</t>
  </si>
  <si>
    <t>Running</t>
  </si>
  <si>
    <t>Document</t>
  </si>
  <si>
    <t>Other</t>
  </si>
  <si>
    <t>Date</t>
  </si>
  <si>
    <t>Number</t>
  </si>
  <si>
    <t>Amount</t>
  </si>
  <si>
    <t>Amount</t>
  </si>
  <si>
    <t>Balance</t>
  </si>
  <si>
    <t>Balance</t>
  </si>
  <si>
    <t>Reference</t>
  </si>
  <si>
    <t>18-JUN-18</t>
  </si>
  <si>
    <t>18-JUN-18</t>
  </si>
  <si>
    <t>BPV180600084</t>
  </si>
  <si>
    <t>IB18020354/IB18040073/IB</t>
  </si>
  <si>
    <t>18-JUN-18</t>
  </si>
  <si>
    <t>IB18020354/IB18040073/IB180</t>
  </si>
  <si>
    <t>18040076/IB18050286/IB18</t>
  </si>
  <si>
    <t>40076/IB18050286</t>
  </si>
  <si>
    <t>050814/IB18050087</t>
  </si>
  <si>
    <t>18-JUN-18</t>
  </si>
  <si>
    <t>18-JUN-18</t>
  </si>
  <si>
    <t>BPV180600084</t>
  </si>
  <si>
    <t>IB18020354/IB18040073/IB</t>
  </si>
  <si>
    <t>18-JUN-18</t>
  </si>
  <si>
    <t>IB18020354/IB18040073/IB180</t>
  </si>
  <si>
    <t>18040076/IB18050286/IB18</t>
  </si>
  <si>
    <t>40076/IB18050286</t>
  </si>
  <si>
    <t>050814/IB18050087</t>
  </si>
  <si>
    <t>18-JUN-18</t>
  </si>
  <si>
    <t>18-JUN-18</t>
  </si>
  <si>
    <t>BPV180600084</t>
  </si>
  <si>
    <t>IB18020354/IB18040073/IB</t>
  </si>
  <si>
    <t>18-JUN-18</t>
  </si>
  <si>
    <t>IB18020354/IB18040073/IB180</t>
  </si>
  <si>
    <t>18040076/IB18050286/IB18</t>
  </si>
  <si>
    <t>40076/IB18050286</t>
  </si>
  <si>
    <t>050814/IB18050087</t>
  </si>
  <si>
    <t>18-JUN-18</t>
  </si>
  <si>
    <t>18-JUN-18</t>
  </si>
  <si>
    <t>BPV180600084</t>
  </si>
  <si>
    <t>IB18020354/IB18040073/IB</t>
  </si>
  <si>
    <t>18-JUN-18</t>
  </si>
  <si>
    <t>IB18020354/IB18040073/IB180</t>
  </si>
  <si>
    <t>18040076/IB18050286/IB18</t>
  </si>
  <si>
    <t>40076/IB18050286</t>
  </si>
  <si>
    <t>050814/IB18050087</t>
  </si>
  <si>
    <t>18-JUN-18</t>
  </si>
  <si>
    <t>18-JUN-18</t>
  </si>
  <si>
    <t>BPV180600084</t>
  </si>
  <si>
    <t>IB18020354/IB18040073/IB</t>
  </si>
  <si>
    <t>18-JUN-18</t>
  </si>
  <si>
    <t>IB18020354/IB18040073/IB180</t>
  </si>
  <si>
    <t>18040076/IB18050286/IB18</t>
  </si>
  <si>
    <t>40076/IB18050286</t>
  </si>
  <si>
    <t>050814/IB18050087</t>
  </si>
  <si>
    <t>14-SEP-18</t>
  </si>
  <si>
    <t>14-SEP-18</t>
  </si>
  <si>
    <t>SV18090443</t>
  </si>
  <si>
    <t>EGBUSON/FRANCIS</t>
  </si>
  <si>
    <t>14-SEP-18</t>
  </si>
  <si>
    <t>IB IB18090121</t>
  </si>
  <si>
    <t>27-SEP-18</t>
  </si>
  <si>
    <t>27-SEP-18</t>
  </si>
  <si>
    <t>BPV180900151</t>
  </si>
  <si>
    <t>IB18090121</t>
  </si>
  <si>
    <t>27-SEP-18</t>
  </si>
  <si>
    <t>HO</t>
  </si>
  <si>
    <t>30-SEP-18</t>
  </si>
  <si>
    <t>30-SEP-18</t>
  </si>
  <si>
    <t>JV180900034</t>
  </si>
  <si>
    <t>PV0012 Exchange Difference</t>
  </si>
  <si>
    <t>30-SEP-18</t>
  </si>
  <si>
    <t>PV0012 Exch. Diff.</t>
  </si>
  <si>
    <t>Clearance</t>
  </si>
  <si>
    <t>14-JAN-19</t>
  </si>
  <si>
    <t>14-JAN-19</t>
  </si>
  <si>
    <t>SV19010093</t>
  </si>
  <si>
    <t>GOLDERMIER OPIYO</t>
  </si>
  <si>
    <t>14-JAN-19</t>
  </si>
  <si>
    <t>IB IB19010066</t>
  </si>
  <si>
    <t>Total Transactions</t>
  </si>
  <si>
    <t>Closing Balance</t>
  </si>
  <si>
    <t>Total Without PDC</t>
  </si>
  <si>
    <t>Total PDC Amount</t>
  </si>
  <si>
    <t>Total No Of PDC Transactions :</t>
  </si>
  <si>
    <t>0(The PDC Transactions are Marked By an Indication (*) with the Document Number.)</t>
  </si>
  <si>
    <t>TYPE</t>
  </si>
  <si>
    <t>AMOUNT</t>
  </si>
  <si>
    <t>DEBIT</t>
  </si>
  <si>
    <t>CREDIT</t>
  </si>
  <si>
    <t>SERVICE VOUCHER</t>
  </si>
  <si>
    <t>COMPUTER JV</t>
  </si>
  <si>
    <t>GENERAL JOURNAL VOUCHER</t>
  </si>
  <si>
    <t>(HO)</t>
  </si>
  <si>
    <t>of 1</t>
  </si>
  <si>
    <t>From Date : '25/01/2018'</t>
  </si>
  <si>
    <t>Currency:  KES</t>
  </si>
  <si>
    <t>09-AUG-18</t>
  </si>
  <si>
    <t>SVS18080216</t>
  </si>
  <si>
    <t>IB IB18080114</t>
  </si>
  <si>
    <t>07-SEP-18</t>
  </si>
  <si>
    <t>BPVS180900020</t>
  </si>
  <si>
    <t>IB18080114</t>
  </si>
  <si>
    <t>23-OCT-18</t>
  </si>
  <si>
    <t>BPVS181000072</t>
  </si>
  <si>
    <t>IB18060376/IB18050808</t>
  </si>
  <si>
    <t>safaricom</t>
  </si>
  <si>
    <t>05-DEC-18</t>
  </si>
  <si>
    <t>SVS18120160</t>
  </si>
  <si>
    <t>SUP-IB18050683</t>
  </si>
  <si>
    <t>IB IB18120083</t>
  </si>
  <si>
    <t>10-DEC-18</t>
  </si>
  <si>
    <t>SVS18120241</t>
  </si>
  <si>
    <t>IB IB18120130</t>
  </si>
  <si>
    <t>09-JAN-19</t>
  </si>
  <si>
    <t>BPVS190100021</t>
  </si>
  <si>
    <t>IB18120130</t>
  </si>
  <si>
    <t>Safaricom Limited</t>
  </si>
  <si>
    <t>SERVICE VOUCHER - SAFARICOM</t>
  </si>
  <si>
    <t>C/O BCD TRAVEL</t>
  </si>
  <si>
    <t>BANK PAYMENT - Safaricom</t>
  </si>
  <si>
    <t>PAYMENT</t>
  </si>
  <si>
    <t>TOTAL FOR THE PERIOD</t>
  </si>
  <si>
    <t>'25/01/2018'   TO '25/01/2019'</t>
  </si>
  <si>
    <t>Balance as per the ledger at 31.12.2018</t>
  </si>
  <si>
    <t>'-Safaricom etravel</t>
  </si>
  <si>
    <t>-BCD etravel</t>
  </si>
  <si>
    <t>Add back liabilities on the statement not seen on the ledger</t>
  </si>
  <si>
    <t>Less debits on the ledger not in the statement:</t>
  </si>
  <si>
    <t>Add back the credit in the ledger</t>
  </si>
  <si>
    <t>Expected balance as per the supplier statement</t>
  </si>
  <si>
    <t>Actual balance as per the supplier statement at 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</si>
</sst>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Times New Roman Bold"/>
      <family val="2"/>
    </font>
    <font>
      <sz val="11"/>
      <name val="Times New Roman Bold"/>
      <family val="2"/>
    </font>
    <font>
      <sz val="8"/>
      <name val="Arial Bold"/>
      <family val="2"/>
    </font>
    <font>
      <sz val="9"/>
      <name val="Times New Roman Bold"/>
      <family val="2"/>
    </font>
    <font>
      <sz val="8"/>
      <name val="Times New Roman"/>
      <family val="2"/>
    </font>
    <font>
      <sz val="9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NumberFormat="1" applyFont="1"/>
    <xf numFmtId="1" fontId="2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1" fontId="5" fillId="0" borderId="0" xfId="0" applyNumberFormat="1" applyFont="1"/>
    <xf numFmtId="2" fontId="5" fillId="0" borderId="0" xfId="0" applyNumberFormat="1" applyFont="1"/>
    <xf numFmtId="0" fontId="6" fillId="0" borderId="0" xfId="0" applyNumberFormat="1" applyFont="1"/>
    <xf numFmtId="4" fontId="5" fillId="0" borderId="0" xfId="0" applyNumberFormat="1" applyFont="1"/>
    <xf numFmtId="2" fontId="6" fillId="0" borderId="0" xfId="0" applyNumberFormat="1" applyFont="1"/>
    <xf numFmtId="4" fontId="6" fillId="0" borderId="0" xfId="0" applyNumberFormat="1" applyFont="1"/>
    <xf numFmtId="1" fontId="6" fillId="0" borderId="0" xfId="0" applyNumberFormat="1" applyFont="1"/>
    <xf numFmtId="2" fontId="7" fillId="0" borderId="0" xfId="0" applyNumberFormat="1" applyFont="1"/>
    <xf numFmtId="1" fontId="7" fillId="0" borderId="0" xfId="0" applyNumberFormat="1" applyFont="1"/>
    <xf numFmtId="0" fontId="7" fillId="0" borderId="0" xfId="0" applyNumberFormat="1" applyFont="1"/>
    <xf numFmtId="4" fontId="7" fillId="0" borderId="0" xfId="0" applyNumberFormat="1" applyFont="1"/>
    <xf numFmtId="4" fontId="6" fillId="2" borderId="0" xfId="0" applyNumberFormat="1" applyFont="1" applyFill="1"/>
    <xf numFmtId="4" fontId="6" fillId="3" borderId="0" xfId="0" applyNumberFormat="1" applyFont="1" applyFill="1"/>
    <xf numFmtId="0" fontId="0" fillId="0" borderId="0" xfId="0" quotePrefix="1"/>
    <xf numFmtId="164" fontId="0" fillId="0" borderId="0" xfId="1" applyNumberFormat="1" applyFont="1"/>
    <xf numFmtId="164" fontId="0" fillId="0" borderId="1" xfId="0" applyNumberFormat="1" applyBorder="1"/>
    <xf numFmtId="164" fontId="0" fillId="0" borderId="0" xfId="0" applyNumberFormat="1"/>
    <xf numFmtId="43" fontId="0" fillId="0" borderId="0" xfId="1" applyFont="1"/>
    <xf numFmtId="43" fontId="0" fillId="0" borderId="0" xfId="0" applyNumberFormat="1"/>
    <xf numFmtId="4" fontId="6" fillId="4" borderId="0" xfId="0" applyNumberFormat="1" applyFont="1" applyFill="1"/>
    <xf numFmtId="4" fontId="6" fillId="0" borderId="0" xfId="0" applyNumberFormat="1" applyFont="1" applyFill="1"/>
    <xf numFmtId="2" fontId="0" fillId="0" borderId="0" xfId="0" applyNumberFormat="1"/>
    <xf numFmtId="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38"/>
  <sheetViews>
    <sheetView topLeftCell="A70" workbookViewId="0">
      <selection activeCell="E142" sqref="E142"/>
    </sheetView>
  </sheetViews>
  <sheetFormatPr defaultRowHeight="12.75" x14ac:dyDescent="0.2"/>
  <cols>
    <col min="1" max="1" width="20"/>
    <col min="2" max="2" width="27"/>
    <col min="3" max="3" width="19"/>
    <col min="4" max="4" width="21"/>
    <col min="5" max="5" width="27"/>
    <col min="6" max="6" width="23"/>
    <col min="7" max="7" width="14"/>
    <col min="8" max="8" width="11"/>
    <col min="9" max="9" width="10"/>
    <col min="10" max="11" width="13"/>
    <col min="12" max="12" width="8"/>
    <col min="13" max="14" width="22"/>
  </cols>
  <sheetData>
    <row r="3" spans="1:13" x14ac:dyDescent="0.2">
      <c r="H3" s="1" t="s">
        <v>0</v>
      </c>
      <c r="I3" s="2">
        <v>1</v>
      </c>
      <c r="J3" s="1" t="s">
        <v>1</v>
      </c>
      <c r="K3" s="1" t="s">
        <v>2</v>
      </c>
      <c r="M3" s="1" t="s">
        <v>3</v>
      </c>
    </row>
    <row r="4" spans="1:13" ht="14.25" x14ac:dyDescent="0.2">
      <c r="E4" s="3" t="s">
        <v>4</v>
      </c>
    </row>
    <row r="5" spans="1:13" x14ac:dyDescent="0.2">
      <c r="H5" s="1" t="s">
        <v>5</v>
      </c>
      <c r="I5" s="1" t="s">
        <v>6</v>
      </c>
      <c r="K5" s="1" t="s">
        <v>7</v>
      </c>
      <c r="L5" s="1" t="s">
        <v>8</v>
      </c>
      <c r="M5" s="1" t="s">
        <v>9</v>
      </c>
    </row>
    <row r="6" spans="1:13" x14ac:dyDescent="0.2">
      <c r="K6" s="1" t="s">
        <v>10</v>
      </c>
      <c r="M6" s="1" t="s">
        <v>11</v>
      </c>
    </row>
    <row r="7" spans="1:13" x14ac:dyDescent="0.2">
      <c r="A7" s="4" t="s">
        <v>12</v>
      </c>
      <c r="C7" s="4" t="s">
        <v>13</v>
      </c>
    </row>
    <row r="8" spans="1:13" x14ac:dyDescent="0.2">
      <c r="A8" s="5" t="s">
        <v>14</v>
      </c>
      <c r="C8" s="5" t="s">
        <v>15</v>
      </c>
      <c r="D8" s="5" t="s">
        <v>16</v>
      </c>
      <c r="E8" s="5" t="s">
        <v>17</v>
      </c>
      <c r="F8" s="5" t="s">
        <v>18</v>
      </c>
      <c r="G8" s="6">
        <v>30</v>
      </c>
      <c r="H8" s="5" t="s">
        <v>19</v>
      </c>
      <c r="J8" s="5" t="s">
        <v>20</v>
      </c>
      <c r="L8" s="7">
        <v>0</v>
      </c>
    </row>
    <row r="9" spans="1:13" x14ac:dyDescent="0.2">
      <c r="A9" s="5" t="s">
        <v>21</v>
      </c>
      <c r="B9" s="5" t="s">
        <v>22</v>
      </c>
      <c r="C9" s="5" t="s">
        <v>23</v>
      </c>
      <c r="D9" s="5" t="s">
        <v>24</v>
      </c>
      <c r="E9" s="5" t="s">
        <v>25</v>
      </c>
      <c r="F9" s="5" t="s">
        <v>26</v>
      </c>
      <c r="H9" s="5" t="s">
        <v>27</v>
      </c>
      <c r="J9" s="5" t="s">
        <v>28</v>
      </c>
      <c r="K9" s="5" t="s">
        <v>29</v>
      </c>
      <c r="M9" s="5" t="s">
        <v>30</v>
      </c>
    </row>
    <row r="10" spans="1:13" x14ac:dyDescent="0.2">
      <c r="A10" s="5" t="s">
        <v>31</v>
      </c>
      <c r="B10" s="5" t="s">
        <v>32</v>
      </c>
      <c r="C10" s="5" t="s">
        <v>33</v>
      </c>
      <c r="E10" s="5" t="s">
        <v>34</v>
      </c>
      <c r="F10" s="5" t="s">
        <v>35</v>
      </c>
      <c r="H10" s="5" t="s">
        <v>36</v>
      </c>
      <c r="I10" s="5" t="s">
        <v>37</v>
      </c>
      <c r="K10" s="5" t="s">
        <v>38</v>
      </c>
      <c r="M10" s="5" t="s">
        <v>39</v>
      </c>
    </row>
    <row r="11" spans="1:13" x14ac:dyDescent="0.2">
      <c r="A11" s="5" t="s">
        <v>40</v>
      </c>
      <c r="B11" s="8" t="s">
        <v>41</v>
      </c>
      <c r="D11" s="5" t="s">
        <v>42</v>
      </c>
      <c r="E11" s="9">
        <v>8670.41</v>
      </c>
      <c r="F11" s="7">
        <v>0</v>
      </c>
    </row>
    <row r="12" spans="1:13" x14ac:dyDescent="0.2">
      <c r="A12" s="8" t="s">
        <v>43</v>
      </c>
      <c r="B12" s="8" t="s">
        <v>44</v>
      </c>
      <c r="C12" s="8" t="s">
        <v>45</v>
      </c>
      <c r="D12" s="8" t="s">
        <v>46</v>
      </c>
      <c r="E12" s="10">
        <v>29.99</v>
      </c>
      <c r="F12" s="10">
        <v>0</v>
      </c>
      <c r="H12" s="11">
        <v>8700.4</v>
      </c>
      <c r="J12" s="10">
        <v>0</v>
      </c>
      <c r="K12" s="8" t="s">
        <v>47</v>
      </c>
      <c r="M12" s="8" t="s">
        <v>48</v>
      </c>
    </row>
    <row r="13" spans="1:13" x14ac:dyDescent="0.2">
      <c r="D13" s="8" t="s">
        <v>49</v>
      </c>
    </row>
    <row r="14" spans="1:13" x14ac:dyDescent="0.2">
      <c r="A14" s="8" t="s">
        <v>50</v>
      </c>
      <c r="B14" s="8" t="s">
        <v>51</v>
      </c>
      <c r="C14" s="8" t="s">
        <v>52</v>
      </c>
      <c r="D14" s="8" t="s">
        <v>53</v>
      </c>
      <c r="E14" s="10">
        <v>0</v>
      </c>
      <c r="F14" s="25">
        <v>600000</v>
      </c>
      <c r="H14" s="11">
        <v>-591299.6</v>
      </c>
      <c r="J14" s="10">
        <v>0</v>
      </c>
      <c r="K14" s="8" t="s">
        <v>54</v>
      </c>
      <c r="M14" s="8" t="s">
        <v>55</v>
      </c>
    </row>
    <row r="15" spans="1:13" x14ac:dyDescent="0.2">
      <c r="D15" s="8" t="s">
        <v>56</v>
      </c>
    </row>
    <row r="16" spans="1:13" x14ac:dyDescent="0.2">
      <c r="A16" s="8" t="s">
        <v>57</v>
      </c>
      <c r="B16" s="8" t="s">
        <v>58</v>
      </c>
      <c r="C16" s="8" t="s">
        <v>59</v>
      </c>
      <c r="D16" s="8" t="s">
        <v>60</v>
      </c>
      <c r="E16" s="25">
        <v>600000</v>
      </c>
      <c r="F16" s="10">
        <v>0</v>
      </c>
      <c r="H16" s="11">
        <v>8700.4</v>
      </c>
      <c r="J16" s="10">
        <v>0</v>
      </c>
      <c r="K16" s="8" t="s">
        <v>61</v>
      </c>
      <c r="M16" s="8" t="s">
        <v>62</v>
      </c>
    </row>
    <row r="17" spans="1:13" x14ac:dyDescent="0.2">
      <c r="A17" s="8" t="s">
        <v>63</v>
      </c>
      <c r="B17" s="8" t="s">
        <v>64</v>
      </c>
      <c r="C17" s="8" t="s">
        <v>65</v>
      </c>
      <c r="D17" s="8" t="s">
        <v>66</v>
      </c>
      <c r="E17" s="10">
        <v>0</v>
      </c>
      <c r="F17" s="10">
        <v>602.5</v>
      </c>
      <c r="H17" s="11">
        <v>8097.9</v>
      </c>
      <c r="J17" s="10">
        <v>0</v>
      </c>
      <c r="K17" s="8" t="s">
        <v>67</v>
      </c>
      <c r="M17" s="8" t="s">
        <v>68</v>
      </c>
    </row>
    <row r="18" spans="1:13" x14ac:dyDescent="0.2">
      <c r="D18" s="8" t="s">
        <v>69</v>
      </c>
    </row>
    <row r="19" spans="1:13" x14ac:dyDescent="0.2">
      <c r="A19" s="8" t="s">
        <v>70</v>
      </c>
      <c r="B19" s="8" t="s">
        <v>71</v>
      </c>
      <c r="C19" s="8" t="s">
        <v>72</v>
      </c>
      <c r="D19" s="8" t="s">
        <v>73</v>
      </c>
      <c r="E19" s="10">
        <v>0</v>
      </c>
      <c r="F19" s="11">
        <v>190000</v>
      </c>
      <c r="H19" s="11">
        <v>-181902.1</v>
      </c>
      <c r="J19" s="11">
        <v>-190000</v>
      </c>
      <c r="K19" s="8" t="s">
        <v>74</v>
      </c>
      <c r="M19" s="8" t="s">
        <v>75</v>
      </c>
    </row>
    <row r="20" spans="1:13" x14ac:dyDescent="0.2">
      <c r="D20" s="8" t="s">
        <v>76</v>
      </c>
    </row>
    <row r="21" spans="1:13" x14ac:dyDescent="0.2">
      <c r="D21" s="8" t="s">
        <v>77</v>
      </c>
    </row>
    <row r="22" spans="1:13" x14ac:dyDescent="0.2">
      <c r="D22" s="8" t="s">
        <v>78</v>
      </c>
    </row>
    <row r="23" spans="1:13" x14ac:dyDescent="0.2">
      <c r="A23" s="8" t="s">
        <v>79</v>
      </c>
      <c r="B23" s="8" t="s">
        <v>80</v>
      </c>
      <c r="C23" s="8" t="s">
        <v>81</v>
      </c>
      <c r="D23" s="8" t="s">
        <v>82</v>
      </c>
      <c r="E23" s="10">
        <v>0</v>
      </c>
      <c r="F23" s="11">
        <v>135000</v>
      </c>
      <c r="H23" s="11">
        <v>-316902.09999999998</v>
      </c>
      <c r="J23" s="11">
        <v>-135000</v>
      </c>
      <c r="K23" s="8" t="s">
        <v>83</v>
      </c>
      <c r="M23" s="8" t="s">
        <v>84</v>
      </c>
    </row>
    <row r="24" spans="1:13" x14ac:dyDescent="0.2">
      <c r="D24" s="8" t="s">
        <v>85</v>
      </c>
    </row>
    <row r="25" spans="1:13" x14ac:dyDescent="0.2">
      <c r="D25" s="8" t="s">
        <v>86</v>
      </c>
    </row>
    <row r="26" spans="1:13" x14ac:dyDescent="0.2">
      <c r="A26" s="8" t="s">
        <v>87</v>
      </c>
      <c r="B26" s="8" t="s">
        <v>88</v>
      </c>
      <c r="C26" s="8" t="s">
        <v>89</v>
      </c>
      <c r="D26" s="8" t="s">
        <v>90</v>
      </c>
      <c r="E26" s="10">
        <v>0</v>
      </c>
      <c r="F26" s="11">
        <v>135000</v>
      </c>
      <c r="H26" s="11">
        <v>-451902.1</v>
      </c>
      <c r="J26" s="11">
        <v>-135000</v>
      </c>
      <c r="K26" s="8" t="s">
        <v>91</v>
      </c>
      <c r="M26" s="8" t="s">
        <v>92</v>
      </c>
    </row>
    <row r="27" spans="1:13" x14ac:dyDescent="0.2">
      <c r="D27" s="8" t="s">
        <v>93</v>
      </c>
    </row>
    <row r="28" spans="1:13" x14ac:dyDescent="0.2">
      <c r="D28" s="8" t="s">
        <v>94</v>
      </c>
    </row>
    <row r="29" spans="1:13" x14ac:dyDescent="0.2">
      <c r="A29" s="8" t="s">
        <v>95</v>
      </c>
      <c r="B29" s="8" t="s">
        <v>96</v>
      </c>
      <c r="C29" s="8" t="s">
        <v>97</v>
      </c>
      <c r="D29" s="8" t="s">
        <v>98</v>
      </c>
      <c r="E29" s="10">
        <v>0</v>
      </c>
      <c r="F29" s="11">
        <v>30000</v>
      </c>
      <c r="H29" s="11">
        <v>-481902.1</v>
      </c>
      <c r="J29" s="11">
        <v>-30000</v>
      </c>
      <c r="K29" s="8" t="s">
        <v>99</v>
      </c>
      <c r="M29" s="8" t="s">
        <v>100</v>
      </c>
    </row>
    <row r="30" spans="1:13" x14ac:dyDescent="0.2">
      <c r="D30" s="8" t="s">
        <v>101</v>
      </c>
    </row>
    <row r="31" spans="1:13" x14ac:dyDescent="0.2">
      <c r="D31" s="8" t="s">
        <v>102</v>
      </c>
    </row>
    <row r="32" spans="1:13" x14ac:dyDescent="0.2">
      <c r="A32" s="8" t="s">
        <v>103</v>
      </c>
      <c r="B32" s="8" t="s">
        <v>104</v>
      </c>
      <c r="C32" s="8" t="s">
        <v>105</v>
      </c>
      <c r="D32" s="8" t="s">
        <v>106</v>
      </c>
      <c r="E32" s="10">
        <v>0</v>
      </c>
      <c r="F32" s="25">
        <v>328000</v>
      </c>
      <c r="H32" s="11">
        <v>-809902.1</v>
      </c>
      <c r="J32" s="10">
        <v>0</v>
      </c>
      <c r="K32" s="8" t="s">
        <v>107</v>
      </c>
      <c r="M32" s="8" t="s">
        <v>108</v>
      </c>
    </row>
    <row r="33" spans="1:13" x14ac:dyDescent="0.2">
      <c r="D33" s="8" t="s">
        <v>109</v>
      </c>
    </row>
    <row r="34" spans="1:13" x14ac:dyDescent="0.2">
      <c r="D34" s="8" t="s">
        <v>110</v>
      </c>
    </row>
    <row r="35" spans="1:13" x14ac:dyDescent="0.2">
      <c r="D35" s="8" t="s">
        <v>111</v>
      </c>
    </row>
    <row r="36" spans="1:13" x14ac:dyDescent="0.2">
      <c r="A36" s="8" t="s">
        <v>112</v>
      </c>
      <c r="B36" s="8" t="s">
        <v>113</v>
      </c>
      <c r="C36" s="8" t="s">
        <v>114</v>
      </c>
      <c r="D36" s="8" t="s">
        <v>115</v>
      </c>
      <c r="E36" s="10">
        <v>0</v>
      </c>
      <c r="F36" s="25">
        <v>80536.14</v>
      </c>
      <c r="H36" s="11">
        <v>-890438.24</v>
      </c>
      <c r="J36" s="10">
        <v>0</v>
      </c>
      <c r="K36" s="8" t="s">
        <v>116</v>
      </c>
      <c r="M36" s="8" t="s">
        <v>117</v>
      </c>
    </row>
    <row r="37" spans="1:13" x14ac:dyDescent="0.2">
      <c r="A37" s="8" t="s">
        <v>118</v>
      </c>
      <c r="B37" s="8" t="s">
        <v>119</v>
      </c>
      <c r="C37" s="8" t="s">
        <v>120</v>
      </c>
      <c r="D37" s="8" t="s">
        <v>121</v>
      </c>
      <c r="E37" s="10">
        <v>0</v>
      </c>
      <c r="F37" s="25">
        <v>5100</v>
      </c>
      <c r="H37" s="11">
        <v>-895538.24</v>
      </c>
      <c r="J37" s="10">
        <v>0</v>
      </c>
      <c r="K37" s="8" t="s">
        <v>122</v>
      </c>
      <c r="M37" s="8" t="s">
        <v>123</v>
      </c>
    </row>
    <row r="38" spans="1:13" x14ac:dyDescent="0.2">
      <c r="A38" s="8" t="s">
        <v>124</v>
      </c>
      <c r="B38" s="8" t="s">
        <v>125</v>
      </c>
      <c r="C38" s="8" t="s">
        <v>126</v>
      </c>
      <c r="D38" s="8" t="s">
        <v>127</v>
      </c>
      <c r="E38" s="10">
        <v>0</v>
      </c>
      <c r="F38" s="11">
        <v>9224.01</v>
      </c>
      <c r="H38" s="11">
        <v>-904762.25</v>
      </c>
      <c r="J38" s="11">
        <v>-9224.01</v>
      </c>
      <c r="K38" s="8" t="s">
        <v>128</v>
      </c>
      <c r="M38" s="8" t="s">
        <v>129</v>
      </c>
    </row>
    <row r="39" spans="1:13" x14ac:dyDescent="0.2">
      <c r="A39" s="8" t="s">
        <v>130</v>
      </c>
      <c r="B39" s="8" t="s">
        <v>131</v>
      </c>
      <c r="C39" s="8" t="s">
        <v>132</v>
      </c>
      <c r="D39" s="8" t="s">
        <v>133</v>
      </c>
      <c r="E39" s="10">
        <v>0</v>
      </c>
      <c r="F39" s="25">
        <v>202500</v>
      </c>
      <c r="G39" s="11">
        <v>-1107262.25</v>
      </c>
      <c r="J39" s="10">
        <v>0</v>
      </c>
      <c r="K39" s="8" t="s">
        <v>134</v>
      </c>
      <c r="M39" s="8" t="s">
        <v>135</v>
      </c>
    </row>
    <row r="40" spans="1:13" x14ac:dyDescent="0.2">
      <c r="D40" s="8" t="s">
        <v>136</v>
      </c>
    </row>
    <row r="41" spans="1:13" x14ac:dyDescent="0.2">
      <c r="A41" s="8" t="s">
        <v>137</v>
      </c>
      <c r="B41" s="8" t="s">
        <v>138</v>
      </c>
      <c r="C41" s="8" t="s">
        <v>139</v>
      </c>
      <c r="D41" s="8" t="s">
        <v>140</v>
      </c>
      <c r="E41" s="10">
        <v>0</v>
      </c>
      <c r="F41" s="11">
        <v>1733.88</v>
      </c>
      <c r="G41" s="11">
        <v>-1108996.1299999999</v>
      </c>
      <c r="J41" s="10">
        <v>0</v>
      </c>
      <c r="K41" s="8" t="s">
        <v>141</v>
      </c>
      <c r="M41" s="8" t="s">
        <v>142</v>
      </c>
    </row>
    <row r="42" spans="1:13" x14ac:dyDescent="0.2">
      <c r="D42" s="8" t="s">
        <v>143</v>
      </c>
    </row>
    <row r="43" spans="1:13" x14ac:dyDescent="0.2">
      <c r="A43" s="8" t="s">
        <v>144</v>
      </c>
      <c r="B43" s="8" t="s">
        <v>145</v>
      </c>
      <c r="C43" s="8" t="s">
        <v>146</v>
      </c>
      <c r="D43" s="8" t="s">
        <v>147</v>
      </c>
      <c r="E43" s="25">
        <v>616136.14</v>
      </c>
      <c r="F43" s="10">
        <v>0</v>
      </c>
      <c r="H43" s="11">
        <v>-492859.99</v>
      </c>
      <c r="J43" s="10">
        <v>0</v>
      </c>
      <c r="K43" s="8" t="s">
        <v>148</v>
      </c>
      <c r="M43" s="8" t="s">
        <v>149</v>
      </c>
    </row>
    <row r="44" spans="1:13" x14ac:dyDescent="0.2">
      <c r="A44" s="8" t="s">
        <v>150</v>
      </c>
      <c r="B44" s="8" t="s">
        <v>151</v>
      </c>
      <c r="C44" s="8" t="s">
        <v>152</v>
      </c>
      <c r="D44" s="8" t="s">
        <v>153</v>
      </c>
      <c r="E44" s="11">
        <v>778600</v>
      </c>
      <c r="F44" s="10">
        <v>0</v>
      </c>
      <c r="H44" s="11">
        <v>285740.01</v>
      </c>
      <c r="J44" s="11">
        <v>778600</v>
      </c>
      <c r="K44" s="8" t="s">
        <v>154</v>
      </c>
      <c r="M44" s="8" t="s">
        <v>155</v>
      </c>
    </row>
    <row r="45" spans="1:13" x14ac:dyDescent="0.2">
      <c r="D45" s="8" t="s">
        <v>156</v>
      </c>
    </row>
    <row r="46" spans="1:13" x14ac:dyDescent="0.2">
      <c r="A46" s="8" t="s">
        <v>157</v>
      </c>
      <c r="B46" s="8" t="s">
        <v>158</v>
      </c>
      <c r="C46" s="8" t="s">
        <v>159</v>
      </c>
      <c r="D46" s="8" t="s">
        <v>160</v>
      </c>
      <c r="E46" s="10">
        <v>0</v>
      </c>
      <c r="F46" s="25">
        <v>247500</v>
      </c>
      <c r="H46" s="11">
        <v>38240.01</v>
      </c>
      <c r="J46" s="10">
        <v>0</v>
      </c>
      <c r="K46" s="8" t="s">
        <v>161</v>
      </c>
      <c r="M46" s="8" t="s">
        <v>162</v>
      </c>
    </row>
    <row r="47" spans="1:13" x14ac:dyDescent="0.2">
      <c r="A47" s="8" t="s">
        <v>163</v>
      </c>
      <c r="B47" s="8" t="s">
        <v>164</v>
      </c>
      <c r="C47" s="8" t="s">
        <v>165</v>
      </c>
      <c r="D47" s="8" t="s">
        <v>166</v>
      </c>
      <c r="E47" s="10">
        <v>0</v>
      </c>
      <c r="F47" s="25">
        <v>315000</v>
      </c>
      <c r="H47" s="11">
        <v>-276759.99</v>
      </c>
      <c r="J47" s="10">
        <v>0</v>
      </c>
      <c r="K47" s="8" t="s">
        <v>167</v>
      </c>
      <c r="M47" s="8" t="s">
        <v>168</v>
      </c>
    </row>
    <row r="48" spans="1:13" x14ac:dyDescent="0.2">
      <c r="D48" s="5" t="s">
        <v>169</v>
      </c>
      <c r="E48" s="5" t="s">
        <v>170</v>
      </c>
    </row>
    <row r="50" spans="1:13" x14ac:dyDescent="0.2">
      <c r="H50" s="1" t="s">
        <v>171</v>
      </c>
      <c r="I50" s="2">
        <v>2</v>
      </c>
      <c r="J50" s="1" t="s">
        <v>172</v>
      </c>
      <c r="K50" s="1" t="s">
        <v>173</v>
      </c>
      <c r="M50" s="1" t="s">
        <v>174</v>
      </c>
    </row>
    <row r="51" spans="1:13" ht="14.25" x14ac:dyDescent="0.2">
      <c r="E51" s="3" t="s">
        <v>175</v>
      </c>
    </row>
    <row r="52" spans="1:13" x14ac:dyDescent="0.2">
      <c r="H52" s="1" t="s">
        <v>176</v>
      </c>
      <c r="I52" s="1" t="s">
        <v>177</v>
      </c>
      <c r="K52" s="1" t="s">
        <v>178</v>
      </c>
      <c r="L52" s="1" t="s">
        <v>179</v>
      </c>
      <c r="M52" s="1" t="s">
        <v>180</v>
      </c>
    </row>
    <row r="53" spans="1:13" x14ac:dyDescent="0.2">
      <c r="K53" s="1" t="s">
        <v>181</v>
      </c>
      <c r="M53" s="1" t="s">
        <v>182</v>
      </c>
    </row>
    <row r="54" spans="1:13" x14ac:dyDescent="0.2">
      <c r="A54" s="4" t="s">
        <v>183</v>
      </c>
      <c r="C54" s="4" t="s">
        <v>184</v>
      </c>
    </row>
    <row r="55" spans="1:13" x14ac:dyDescent="0.2">
      <c r="A55" s="5" t="s">
        <v>185</v>
      </c>
      <c r="C55" s="5" t="s">
        <v>186</v>
      </c>
      <c r="D55" s="5" t="s">
        <v>187</v>
      </c>
      <c r="E55" s="5" t="s">
        <v>188</v>
      </c>
      <c r="F55" s="5" t="s">
        <v>189</v>
      </c>
      <c r="G55" s="6">
        <v>30</v>
      </c>
      <c r="H55" s="5" t="s">
        <v>190</v>
      </c>
      <c r="J55" s="5" t="s">
        <v>191</v>
      </c>
      <c r="L55" s="7">
        <v>0</v>
      </c>
    </row>
    <row r="56" spans="1:13" x14ac:dyDescent="0.2">
      <c r="B56" s="5" t="s">
        <v>192</v>
      </c>
      <c r="C56" s="5" t="s">
        <v>193</v>
      </c>
      <c r="D56" s="5" t="s">
        <v>194</v>
      </c>
      <c r="E56" s="5" t="s">
        <v>195</v>
      </c>
      <c r="F56" s="5" t="s">
        <v>196</v>
      </c>
      <c r="H56" s="5" t="s">
        <v>197</v>
      </c>
      <c r="J56" s="5" t="s">
        <v>198</v>
      </c>
      <c r="M56" s="5" t="s">
        <v>199</v>
      </c>
    </row>
    <row r="57" spans="1:13" x14ac:dyDescent="0.2">
      <c r="B57" s="5" t="s">
        <v>200</v>
      </c>
      <c r="C57" s="5" t="s">
        <v>201</v>
      </c>
      <c r="E57" s="5" t="s">
        <v>202</v>
      </c>
      <c r="F57" s="5" t="s">
        <v>203</v>
      </c>
      <c r="H57" s="5" t="s">
        <v>204</v>
      </c>
      <c r="J57" s="5" t="s">
        <v>205</v>
      </c>
      <c r="M57" s="5" t="s">
        <v>206</v>
      </c>
    </row>
    <row r="58" spans="1:13" x14ac:dyDescent="0.2">
      <c r="A58" s="8" t="s">
        <v>207</v>
      </c>
      <c r="B58" s="8" t="s">
        <v>208</v>
      </c>
      <c r="C58" s="8" t="s">
        <v>209</v>
      </c>
      <c r="D58" s="8" t="s">
        <v>210</v>
      </c>
      <c r="E58" s="10">
        <v>0</v>
      </c>
      <c r="F58" s="11">
        <v>110000</v>
      </c>
      <c r="H58" s="11">
        <v>-386759.99</v>
      </c>
      <c r="J58" s="11">
        <v>-110000</v>
      </c>
      <c r="K58" s="8" t="s">
        <v>211</v>
      </c>
      <c r="M58" s="8" t="s">
        <v>212</v>
      </c>
    </row>
    <row r="59" spans="1:13" x14ac:dyDescent="0.2">
      <c r="D59" s="8" t="s">
        <v>213</v>
      </c>
    </row>
    <row r="60" spans="1:13" x14ac:dyDescent="0.2">
      <c r="A60" s="8" t="s">
        <v>214</v>
      </c>
      <c r="B60" s="8" t="s">
        <v>215</v>
      </c>
      <c r="C60" s="8" t="s">
        <v>216</v>
      </c>
      <c r="D60" s="8" t="s">
        <v>217</v>
      </c>
      <c r="E60" s="10">
        <v>0</v>
      </c>
      <c r="F60" s="25">
        <v>70000</v>
      </c>
      <c r="H60" s="11">
        <v>-456759.99</v>
      </c>
      <c r="J60" s="10">
        <v>0</v>
      </c>
      <c r="K60" s="8" t="s">
        <v>218</v>
      </c>
      <c r="M60" s="8" t="s">
        <v>219</v>
      </c>
    </row>
    <row r="61" spans="1:13" x14ac:dyDescent="0.2">
      <c r="A61" s="8" t="s">
        <v>220</v>
      </c>
      <c r="B61" s="8" t="s">
        <v>221</v>
      </c>
      <c r="C61" s="8" t="s">
        <v>222</v>
      </c>
      <c r="D61" s="8" t="s">
        <v>223</v>
      </c>
      <c r="E61" s="10">
        <v>0</v>
      </c>
      <c r="F61" s="25">
        <v>150400</v>
      </c>
      <c r="H61" s="11">
        <v>-607159.99</v>
      </c>
      <c r="J61" s="10">
        <v>0</v>
      </c>
      <c r="K61" s="8" t="s">
        <v>224</v>
      </c>
      <c r="M61" s="8" t="s">
        <v>225</v>
      </c>
    </row>
    <row r="62" spans="1:13" x14ac:dyDescent="0.2">
      <c r="A62" s="8" t="s">
        <v>226</v>
      </c>
      <c r="B62" s="8" t="s">
        <v>227</v>
      </c>
      <c r="C62" s="8" t="s">
        <v>228</v>
      </c>
      <c r="D62" s="8" t="s">
        <v>229</v>
      </c>
      <c r="E62" s="10">
        <v>0</v>
      </c>
      <c r="F62" s="25">
        <v>255000</v>
      </c>
      <c r="H62" s="11">
        <v>-862159.99</v>
      </c>
      <c r="J62" s="10">
        <v>0</v>
      </c>
      <c r="K62" s="8" t="s">
        <v>230</v>
      </c>
      <c r="M62" s="8" t="s">
        <v>231</v>
      </c>
    </row>
    <row r="63" spans="1:13" x14ac:dyDescent="0.2">
      <c r="A63" s="8" t="s">
        <v>232</v>
      </c>
      <c r="B63" s="8" t="s">
        <v>233</v>
      </c>
      <c r="C63" s="8" t="s">
        <v>234</v>
      </c>
      <c r="D63" s="8" t="s">
        <v>235</v>
      </c>
      <c r="E63" s="10">
        <v>0</v>
      </c>
      <c r="F63" s="25">
        <v>45000</v>
      </c>
      <c r="H63" s="11">
        <v>-907159.99</v>
      </c>
      <c r="J63" s="10">
        <v>0</v>
      </c>
      <c r="K63" s="8" t="s">
        <v>236</v>
      </c>
      <c r="M63" s="8" t="s">
        <v>237</v>
      </c>
    </row>
    <row r="64" spans="1:13" x14ac:dyDescent="0.2">
      <c r="D64" s="8" t="s">
        <v>238</v>
      </c>
    </row>
    <row r="65" spans="1:13" x14ac:dyDescent="0.2">
      <c r="A65" s="8" t="s">
        <v>239</v>
      </c>
      <c r="B65" s="8" t="s">
        <v>240</v>
      </c>
      <c r="C65" s="8" t="s">
        <v>241</v>
      </c>
      <c r="D65" s="8" t="s">
        <v>242</v>
      </c>
      <c r="E65" s="10">
        <v>0</v>
      </c>
      <c r="F65" s="25">
        <v>188000</v>
      </c>
      <c r="G65" s="11">
        <v>-1095159.99</v>
      </c>
      <c r="J65" s="10">
        <v>0</v>
      </c>
      <c r="K65" s="8" t="s">
        <v>243</v>
      </c>
      <c r="M65" s="8" t="s">
        <v>244</v>
      </c>
    </row>
    <row r="66" spans="1:13" x14ac:dyDescent="0.2">
      <c r="A66" s="8" t="s">
        <v>245</v>
      </c>
      <c r="B66" s="8" t="s">
        <v>246</v>
      </c>
      <c r="C66" s="8" t="s">
        <v>247</v>
      </c>
      <c r="D66" s="8" t="s">
        <v>248</v>
      </c>
      <c r="E66" s="10">
        <v>0</v>
      </c>
      <c r="F66" s="25">
        <v>7500</v>
      </c>
      <c r="G66" s="11">
        <v>-1102659.99</v>
      </c>
      <c r="J66" s="11">
        <v>-7500</v>
      </c>
      <c r="K66" s="8" t="s">
        <v>249</v>
      </c>
      <c r="M66" s="8" t="s">
        <v>250</v>
      </c>
    </row>
    <row r="67" spans="1:13" x14ac:dyDescent="0.2">
      <c r="A67" s="8" t="s">
        <v>251</v>
      </c>
      <c r="B67" s="8" t="s">
        <v>252</v>
      </c>
      <c r="C67" s="8" t="s">
        <v>253</v>
      </c>
      <c r="D67" s="8" t="s">
        <v>254</v>
      </c>
      <c r="E67" s="25">
        <v>102000</v>
      </c>
      <c r="F67" s="10">
        <v>0</v>
      </c>
      <c r="G67" s="11">
        <v>-1000659.99</v>
      </c>
      <c r="J67" s="10">
        <v>0</v>
      </c>
      <c r="K67" s="8" t="s">
        <v>255</v>
      </c>
      <c r="M67" s="8" t="s">
        <v>256</v>
      </c>
    </row>
    <row r="68" spans="1:13" x14ac:dyDescent="0.2">
      <c r="D68" s="12">
        <v>18040076</v>
      </c>
      <c r="L68" s="12">
        <v>40076</v>
      </c>
    </row>
    <row r="69" spans="1:13" x14ac:dyDescent="0.2">
      <c r="A69" s="8" t="s">
        <v>257</v>
      </c>
      <c r="B69" s="8" t="s">
        <v>258</v>
      </c>
      <c r="C69" s="8" t="s">
        <v>259</v>
      </c>
      <c r="D69" s="8" t="s">
        <v>260</v>
      </c>
      <c r="E69" s="25">
        <v>102000</v>
      </c>
      <c r="F69" s="10">
        <v>0</v>
      </c>
      <c r="H69" s="11">
        <v>-898659.99</v>
      </c>
      <c r="J69" s="10">
        <v>0</v>
      </c>
      <c r="K69" s="8" t="s">
        <v>261</v>
      </c>
      <c r="M69" s="8" t="s">
        <v>262</v>
      </c>
    </row>
    <row r="70" spans="1:13" x14ac:dyDescent="0.2">
      <c r="D70" s="12">
        <v>18040076</v>
      </c>
      <c r="L70" s="12">
        <v>40076</v>
      </c>
    </row>
    <row r="71" spans="1:13" x14ac:dyDescent="0.2">
      <c r="A71" s="8" t="s">
        <v>263</v>
      </c>
      <c r="B71" s="8" t="s">
        <v>264</v>
      </c>
      <c r="C71" s="8" t="s">
        <v>265</v>
      </c>
      <c r="D71" s="8" t="s">
        <v>266</v>
      </c>
      <c r="E71" s="25">
        <v>247500</v>
      </c>
      <c r="F71" s="10">
        <v>0</v>
      </c>
      <c r="H71" s="11">
        <v>-651159.99</v>
      </c>
      <c r="J71" s="10">
        <v>0</v>
      </c>
      <c r="K71" s="8" t="s">
        <v>267</v>
      </c>
      <c r="M71" s="8" t="s">
        <v>268</v>
      </c>
    </row>
    <row r="72" spans="1:13" x14ac:dyDescent="0.2">
      <c r="D72" s="12">
        <v>18040076</v>
      </c>
      <c r="L72" s="12">
        <v>40076</v>
      </c>
    </row>
    <row r="73" spans="1:13" x14ac:dyDescent="0.2">
      <c r="A73" s="8" t="s">
        <v>269</v>
      </c>
      <c r="B73" s="8" t="s">
        <v>270</v>
      </c>
      <c r="C73" s="8" t="s">
        <v>271</v>
      </c>
      <c r="D73" s="8" t="s">
        <v>272</v>
      </c>
      <c r="E73" s="11">
        <v>11380</v>
      </c>
      <c r="F73" s="10">
        <v>0</v>
      </c>
      <c r="H73" s="11">
        <v>-639779.99</v>
      </c>
      <c r="J73" s="11">
        <v>11380</v>
      </c>
      <c r="K73" s="8" t="s">
        <v>273</v>
      </c>
      <c r="M73" s="8" t="s">
        <v>274</v>
      </c>
    </row>
    <row r="74" spans="1:13" x14ac:dyDescent="0.2">
      <c r="A74" s="8" t="s">
        <v>275</v>
      </c>
      <c r="B74" s="8" t="s">
        <v>276</v>
      </c>
      <c r="C74" s="8" t="s">
        <v>277</v>
      </c>
      <c r="D74" s="8" t="s">
        <v>278</v>
      </c>
      <c r="E74" s="11">
        <v>75000</v>
      </c>
      <c r="F74" s="10">
        <v>0</v>
      </c>
      <c r="H74" s="11">
        <v>-564779.99</v>
      </c>
      <c r="J74" s="11">
        <v>75000</v>
      </c>
      <c r="K74" s="8" t="s">
        <v>279</v>
      </c>
      <c r="M74" s="8" t="s">
        <v>280</v>
      </c>
    </row>
    <row r="75" spans="1:13" x14ac:dyDescent="0.2">
      <c r="A75" s="8" t="s">
        <v>281</v>
      </c>
      <c r="B75" s="8" t="s">
        <v>282</v>
      </c>
      <c r="C75" s="8" t="s">
        <v>283</v>
      </c>
      <c r="D75" s="8" t="s">
        <v>284</v>
      </c>
      <c r="E75" s="10">
        <v>0</v>
      </c>
      <c r="F75" s="25">
        <v>102000</v>
      </c>
      <c r="H75" s="11">
        <v>-666779.99</v>
      </c>
      <c r="J75" s="10">
        <v>0</v>
      </c>
      <c r="K75" s="8" t="s">
        <v>285</v>
      </c>
      <c r="M75" s="8" t="s">
        <v>286</v>
      </c>
    </row>
    <row r="76" spans="1:13" x14ac:dyDescent="0.2">
      <c r="D76" s="12">
        <v>18040076</v>
      </c>
    </row>
    <row r="77" spans="1:13" x14ac:dyDescent="0.2">
      <c r="A77" s="8" t="s">
        <v>287</v>
      </c>
      <c r="B77" s="8" t="s">
        <v>288</v>
      </c>
      <c r="C77" s="8" t="s">
        <v>289</v>
      </c>
      <c r="D77" s="8" t="s">
        <v>290</v>
      </c>
      <c r="E77" s="10">
        <v>0</v>
      </c>
      <c r="F77" s="25">
        <v>102000</v>
      </c>
      <c r="H77" s="11">
        <v>-768779.99</v>
      </c>
      <c r="J77" s="10">
        <v>0</v>
      </c>
      <c r="K77" s="8" t="s">
        <v>291</v>
      </c>
      <c r="M77" s="8" t="s">
        <v>292</v>
      </c>
    </row>
    <row r="78" spans="1:13" x14ac:dyDescent="0.2">
      <c r="D78" s="12">
        <v>18040076</v>
      </c>
    </row>
    <row r="79" spans="1:13" x14ac:dyDescent="0.2">
      <c r="A79" s="8" t="s">
        <v>293</v>
      </c>
      <c r="B79" s="8" t="s">
        <v>294</v>
      </c>
      <c r="C79" s="8" t="s">
        <v>295</v>
      </c>
      <c r="D79" s="8" t="s">
        <v>296</v>
      </c>
      <c r="E79" s="10">
        <v>0</v>
      </c>
      <c r="F79" s="25">
        <v>247500</v>
      </c>
      <c r="G79" s="11">
        <v>-1016279.99</v>
      </c>
      <c r="J79" s="10">
        <v>0</v>
      </c>
      <c r="K79" s="8" t="s">
        <v>297</v>
      </c>
      <c r="M79" s="8" t="s">
        <v>298</v>
      </c>
    </row>
    <row r="80" spans="1:13" x14ac:dyDescent="0.2">
      <c r="D80" s="12">
        <v>18040076</v>
      </c>
    </row>
    <row r="81" spans="1:14" x14ac:dyDescent="0.2">
      <c r="A81" s="8" t="s">
        <v>299</v>
      </c>
      <c r="B81" s="8" t="s">
        <v>300</v>
      </c>
      <c r="C81" s="8" t="s">
        <v>301</v>
      </c>
      <c r="D81" s="8" t="s">
        <v>302</v>
      </c>
      <c r="E81" s="25">
        <v>315000</v>
      </c>
      <c r="F81" s="10">
        <v>0</v>
      </c>
      <c r="H81" s="11">
        <v>-701279.99</v>
      </c>
      <c r="J81" s="10">
        <v>0</v>
      </c>
      <c r="K81" s="8" t="s">
        <v>303</v>
      </c>
      <c r="M81" s="8" t="s">
        <v>304</v>
      </c>
    </row>
    <row r="82" spans="1:14" x14ac:dyDescent="0.2">
      <c r="D82" s="8" t="s">
        <v>305</v>
      </c>
    </row>
    <row r="83" spans="1:14" x14ac:dyDescent="0.2">
      <c r="A83" s="8" t="s">
        <v>306</v>
      </c>
      <c r="B83" s="8" t="s">
        <v>307</v>
      </c>
      <c r="C83" s="8" t="s">
        <v>308</v>
      </c>
      <c r="D83" s="8" t="s">
        <v>309</v>
      </c>
      <c r="E83" s="25">
        <v>70000</v>
      </c>
      <c r="F83" s="10">
        <v>0</v>
      </c>
      <c r="H83" s="11">
        <v>-631279.99</v>
      </c>
      <c r="J83" s="10">
        <v>0</v>
      </c>
      <c r="K83" s="8" t="s">
        <v>310</v>
      </c>
      <c r="M83" s="8" t="s">
        <v>311</v>
      </c>
    </row>
    <row r="84" spans="1:14" x14ac:dyDescent="0.2">
      <c r="D84" s="8" t="s">
        <v>312</v>
      </c>
    </row>
    <row r="85" spans="1:14" x14ac:dyDescent="0.2">
      <c r="A85" s="8" t="s">
        <v>313</v>
      </c>
      <c r="B85" s="8" t="s">
        <v>314</v>
      </c>
      <c r="C85" s="8" t="s">
        <v>315</v>
      </c>
      <c r="D85" s="8" t="s">
        <v>316</v>
      </c>
      <c r="E85" s="25">
        <v>188000</v>
      </c>
      <c r="F85" s="10">
        <v>0</v>
      </c>
      <c r="H85" s="11">
        <v>-443279.99</v>
      </c>
      <c r="J85" s="10">
        <v>0</v>
      </c>
      <c r="K85" s="8" t="s">
        <v>317</v>
      </c>
      <c r="M85" s="8" t="s">
        <v>318</v>
      </c>
    </row>
    <row r="86" spans="1:14" x14ac:dyDescent="0.2">
      <c r="D86" s="8" t="s">
        <v>319</v>
      </c>
    </row>
    <row r="87" spans="1:14" x14ac:dyDescent="0.2">
      <c r="A87" s="8" t="s">
        <v>320</v>
      </c>
      <c r="B87" s="8" t="s">
        <v>321</v>
      </c>
      <c r="C87" s="8" t="s">
        <v>322</v>
      </c>
      <c r="D87" s="8" t="s">
        <v>323</v>
      </c>
      <c r="E87" s="25">
        <v>150400</v>
      </c>
      <c r="F87" s="10">
        <v>0</v>
      </c>
      <c r="H87" s="11">
        <v>-292879.99</v>
      </c>
      <c r="J87" s="10">
        <v>0</v>
      </c>
      <c r="K87" s="8" t="s">
        <v>324</v>
      </c>
      <c r="M87" s="8" t="s">
        <v>325</v>
      </c>
    </row>
    <row r="88" spans="1:14" x14ac:dyDescent="0.2">
      <c r="D88" s="8" t="s">
        <v>326</v>
      </c>
    </row>
    <row r="89" spans="1:14" x14ac:dyDescent="0.2">
      <c r="A89" s="8" t="s">
        <v>327</v>
      </c>
      <c r="B89" s="8" t="s">
        <v>328</v>
      </c>
      <c r="C89" s="8" t="s">
        <v>329</v>
      </c>
      <c r="D89" s="8" t="s">
        <v>330</v>
      </c>
      <c r="E89" s="10">
        <v>0</v>
      </c>
      <c r="F89" s="17">
        <v>95156.25</v>
      </c>
      <c r="H89" s="11">
        <v>-388036.24</v>
      </c>
      <c r="J89" s="11">
        <v>-95156.25</v>
      </c>
      <c r="K89" s="8" t="s">
        <v>331</v>
      </c>
      <c r="M89" s="8" t="s">
        <v>332</v>
      </c>
    </row>
    <row r="90" spans="1:14" x14ac:dyDescent="0.2">
      <c r="A90" s="8" t="s">
        <v>333</v>
      </c>
      <c r="B90" s="8" t="s">
        <v>334</v>
      </c>
      <c r="C90" s="8" t="s">
        <v>335</v>
      </c>
      <c r="D90" s="8" t="s">
        <v>336</v>
      </c>
      <c r="E90" s="10">
        <v>0</v>
      </c>
      <c r="F90" s="17">
        <v>9843.75</v>
      </c>
      <c r="H90" s="11">
        <v>-397879.99</v>
      </c>
      <c r="J90" s="11">
        <v>-9843.75</v>
      </c>
      <c r="K90" s="8" t="s">
        <v>337</v>
      </c>
      <c r="M90" s="8" t="s">
        <v>338</v>
      </c>
    </row>
    <row r="91" spans="1:14" x14ac:dyDescent="0.2">
      <c r="A91" s="8" t="s">
        <v>339</v>
      </c>
      <c r="B91" s="8" t="s">
        <v>340</v>
      </c>
      <c r="C91" s="8" t="s">
        <v>341</v>
      </c>
      <c r="D91" s="8" t="s">
        <v>342</v>
      </c>
      <c r="E91" s="25">
        <v>255000</v>
      </c>
      <c r="F91" s="10">
        <v>0</v>
      </c>
      <c r="H91" s="11">
        <v>-142879.99</v>
      </c>
      <c r="J91" s="10">
        <v>0</v>
      </c>
      <c r="K91" s="8" t="s">
        <v>343</v>
      </c>
      <c r="M91" s="8" t="s">
        <v>344</v>
      </c>
    </row>
    <row r="92" spans="1:14" x14ac:dyDescent="0.2">
      <c r="D92" s="8" t="s">
        <v>345</v>
      </c>
      <c r="M92" s="8" t="s">
        <v>346</v>
      </c>
    </row>
    <row r="93" spans="1:14" x14ac:dyDescent="0.2">
      <c r="A93" s="8" t="s">
        <v>347</v>
      </c>
    </row>
    <row r="95" spans="1:14" x14ac:dyDescent="0.2">
      <c r="I95" s="1" t="s">
        <v>348</v>
      </c>
      <c r="J95" s="2">
        <v>3</v>
      </c>
      <c r="K95" s="1" t="s">
        <v>349</v>
      </c>
      <c r="L95" s="1" t="s">
        <v>350</v>
      </c>
      <c r="N95" s="1" t="s">
        <v>351</v>
      </c>
    </row>
    <row r="96" spans="1:14" ht="14.25" x14ac:dyDescent="0.2">
      <c r="F96" s="3" t="s">
        <v>352</v>
      </c>
    </row>
    <row r="97" spans="1:14" x14ac:dyDescent="0.2">
      <c r="I97" s="1" t="s">
        <v>353</v>
      </c>
      <c r="K97" s="1" t="s">
        <v>354</v>
      </c>
      <c r="L97" s="1" t="s">
        <v>355</v>
      </c>
      <c r="M97" s="1" t="s">
        <v>356</v>
      </c>
      <c r="N97" s="1" t="s">
        <v>357</v>
      </c>
    </row>
    <row r="98" spans="1:14" x14ac:dyDescent="0.2">
      <c r="L98" s="1" t="s">
        <v>358</v>
      </c>
      <c r="N98" s="1" t="s">
        <v>359</v>
      </c>
    </row>
    <row r="99" spans="1:14" x14ac:dyDescent="0.2">
      <c r="A99" s="4" t="s">
        <v>360</v>
      </c>
      <c r="D99" s="4" t="s">
        <v>361</v>
      </c>
    </row>
    <row r="100" spans="1:14" x14ac:dyDescent="0.2">
      <c r="A100" s="5" t="s">
        <v>362</v>
      </c>
      <c r="C100" s="5" t="s">
        <v>363</v>
      </c>
      <c r="D100" s="5" t="s">
        <v>364</v>
      </c>
      <c r="F100" s="5" t="s">
        <v>365</v>
      </c>
      <c r="G100" s="6">
        <v>30</v>
      </c>
      <c r="H100" s="5" t="s">
        <v>366</v>
      </c>
      <c r="J100" s="5" t="s">
        <v>367</v>
      </c>
      <c r="L100" s="7">
        <v>0</v>
      </c>
    </row>
    <row r="101" spans="1:14" x14ac:dyDescent="0.2">
      <c r="B101" s="5" t="s">
        <v>368</v>
      </c>
      <c r="C101" s="5" t="s">
        <v>369</v>
      </c>
      <c r="D101" s="5" t="s">
        <v>370</v>
      </c>
      <c r="E101" s="5" t="s">
        <v>371</v>
      </c>
      <c r="F101" s="5" t="s">
        <v>372</v>
      </c>
      <c r="H101" s="5" t="s">
        <v>373</v>
      </c>
      <c r="J101" s="5" t="s">
        <v>374</v>
      </c>
      <c r="L101" s="5" t="s">
        <v>375</v>
      </c>
    </row>
    <row r="102" spans="1:14" x14ac:dyDescent="0.2">
      <c r="B102" s="5" t="s">
        <v>376</v>
      </c>
      <c r="C102" s="5" t="s">
        <v>377</v>
      </c>
      <c r="E102" s="5" t="s">
        <v>378</v>
      </c>
      <c r="F102" s="5" t="s">
        <v>379</v>
      </c>
      <c r="H102" s="5" t="s">
        <v>380</v>
      </c>
      <c r="J102" s="5" t="s">
        <v>381</v>
      </c>
      <c r="M102" s="5" t="s">
        <v>382</v>
      </c>
    </row>
    <row r="103" spans="1:14" x14ac:dyDescent="0.2">
      <c r="A103" s="8" t="s">
        <v>383</v>
      </c>
      <c r="B103" s="8" t="s">
        <v>384</v>
      </c>
      <c r="C103" s="8" t="s">
        <v>385</v>
      </c>
      <c r="D103" s="8" t="s">
        <v>386</v>
      </c>
      <c r="E103" s="11">
        <v>5000</v>
      </c>
      <c r="F103" s="10">
        <v>0</v>
      </c>
      <c r="H103" s="11">
        <v>-137879.99</v>
      </c>
      <c r="J103" s="11">
        <v>5000</v>
      </c>
      <c r="K103" s="8" t="s">
        <v>387</v>
      </c>
      <c r="M103" s="8" t="s">
        <v>388</v>
      </c>
    </row>
    <row r="104" spans="1:14" x14ac:dyDescent="0.2">
      <c r="D104" s="8" t="s">
        <v>389</v>
      </c>
      <c r="M104" s="8" t="s">
        <v>390</v>
      </c>
    </row>
    <row r="105" spans="1:14" x14ac:dyDescent="0.2">
      <c r="D105" s="8" t="s">
        <v>391</v>
      </c>
    </row>
    <row r="106" spans="1:14" x14ac:dyDescent="0.2">
      <c r="A106" s="8" t="s">
        <v>392</v>
      </c>
      <c r="B106" s="8" t="s">
        <v>393</v>
      </c>
      <c r="C106" s="8" t="s">
        <v>394</v>
      </c>
      <c r="D106" s="8" t="s">
        <v>395</v>
      </c>
      <c r="E106" s="25">
        <v>45000</v>
      </c>
      <c r="F106" s="10">
        <v>0</v>
      </c>
      <c r="H106" s="11">
        <v>-92879.99</v>
      </c>
      <c r="J106" s="10">
        <v>0</v>
      </c>
      <c r="K106" s="8" t="s">
        <v>396</v>
      </c>
      <c r="M106" s="8" t="s">
        <v>397</v>
      </c>
    </row>
    <row r="107" spans="1:14" x14ac:dyDescent="0.2">
      <c r="D107" s="8" t="s">
        <v>398</v>
      </c>
      <c r="M107" s="8" t="s">
        <v>399</v>
      </c>
    </row>
    <row r="108" spans="1:14" x14ac:dyDescent="0.2">
      <c r="D108" s="8" t="s">
        <v>400</v>
      </c>
    </row>
    <row r="109" spans="1:14" x14ac:dyDescent="0.2">
      <c r="A109" s="8" t="s">
        <v>401</v>
      </c>
      <c r="B109" s="8" t="s">
        <v>402</v>
      </c>
      <c r="C109" s="8" t="s">
        <v>403</v>
      </c>
      <c r="D109" s="8" t="s">
        <v>404</v>
      </c>
      <c r="E109" s="26">
        <v>102000</v>
      </c>
      <c r="F109" s="10">
        <v>0</v>
      </c>
      <c r="H109" s="11">
        <v>9120.01</v>
      </c>
      <c r="J109" s="11">
        <v>102000</v>
      </c>
      <c r="K109" s="8" t="s">
        <v>405</v>
      </c>
      <c r="M109" s="8" t="s">
        <v>406</v>
      </c>
    </row>
    <row r="110" spans="1:14" x14ac:dyDescent="0.2">
      <c r="D110" s="8" t="s">
        <v>407</v>
      </c>
      <c r="M110" s="8" t="s">
        <v>408</v>
      </c>
    </row>
    <row r="111" spans="1:14" x14ac:dyDescent="0.2">
      <c r="D111" s="8" t="s">
        <v>409</v>
      </c>
    </row>
    <row r="112" spans="1:14" x14ac:dyDescent="0.2">
      <c r="A112" s="8" t="s">
        <v>410</v>
      </c>
      <c r="B112" s="8" t="s">
        <v>411</v>
      </c>
      <c r="C112" s="8" t="s">
        <v>412</v>
      </c>
      <c r="D112" s="8" t="s">
        <v>413</v>
      </c>
      <c r="E112" s="11">
        <v>247500</v>
      </c>
      <c r="F112" s="10">
        <v>0</v>
      </c>
      <c r="H112" s="11">
        <v>256620.01</v>
      </c>
      <c r="J112" s="10">
        <v>0</v>
      </c>
      <c r="K112" s="8" t="s">
        <v>414</v>
      </c>
      <c r="M112" s="8" t="s">
        <v>415</v>
      </c>
    </row>
    <row r="113" spans="1:13" x14ac:dyDescent="0.2">
      <c r="D113" s="8" t="s">
        <v>416</v>
      </c>
      <c r="M113" s="8" t="s">
        <v>417</v>
      </c>
    </row>
    <row r="114" spans="1:13" x14ac:dyDescent="0.2">
      <c r="D114" s="8" t="s">
        <v>418</v>
      </c>
    </row>
    <row r="115" spans="1:13" x14ac:dyDescent="0.2">
      <c r="A115" s="8" t="s">
        <v>419</v>
      </c>
      <c r="B115" s="8" t="s">
        <v>420</v>
      </c>
      <c r="C115" s="8" t="s">
        <v>421</v>
      </c>
      <c r="D115" s="8" t="s">
        <v>422</v>
      </c>
      <c r="E115" s="26">
        <v>102000</v>
      </c>
      <c r="F115" s="10">
        <v>0</v>
      </c>
      <c r="H115" s="11">
        <v>358620.01</v>
      </c>
      <c r="J115" s="11">
        <v>102000</v>
      </c>
      <c r="K115" s="8" t="s">
        <v>423</v>
      </c>
      <c r="M115" s="8" t="s">
        <v>424</v>
      </c>
    </row>
    <row r="116" spans="1:13" x14ac:dyDescent="0.2">
      <c r="D116" s="8" t="s">
        <v>425</v>
      </c>
      <c r="M116" s="8" t="s">
        <v>426</v>
      </c>
    </row>
    <row r="117" spans="1:13" x14ac:dyDescent="0.2">
      <c r="D117" s="8" t="s">
        <v>427</v>
      </c>
    </row>
    <row r="118" spans="1:13" x14ac:dyDescent="0.2">
      <c r="A118" s="8" t="s">
        <v>428</v>
      </c>
      <c r="B118" s="8" t="s">
        <v>429</v>
      </c>
      <c r="C118" s="8" t="s">
        <v>430</v>
      </c>
      <c r="D118" s="8" t="s">
        <v>431</v>
      </c>
      <c r="E118" s="10">
        <v>0</v>
      </c>
      <c r="F118" s="17">
        <v>116420</v>
      </c>
      <c r="H118" s="11">
        <v>242200.01</v>
      </c>
      <c r="J118" s="10">
        <v>0</v>
      </c>
      <c r="K118" s="8" t="s">
        <v>432</v>
      </c>
      <c r="M118" s="8" t="s">
        <v>433</v>
      </c>
    </row>
    <row r="119" spans="1:13" x14ac:dyDescent="0.2">
      <c r="A119" s="8" t="s">
        <v>434</v>
      </c>
      <c r="B119" s="8" t="s">
        <v>435</v>
      </c>
      <c r="C119" s="8" t="s">
        <v>436</v>
      </c>
      <c r="D119" s="8" t="s">
        <v>437</v>
      </c>
      <c r="E119" s="17">
        <v>116420</v>
      </c>
      <c r="F119" s="10">
        <v>0</v>
      </c>
      <c r="H119" s="11">
        <v>358620.01</v>
      </c>
      <c r="J119" s="10">
        <v>0</v>
      </c>
      <c r="K119" s="8" t="s">
        <v>438</v>
      </c>
      <c r="L119" s="8" t="s">
        <v>439</v>
      </c>
    </row>
    <row r="120" spans="1:13" x14ac:dyDescent="0.2">
      <c r="A120" s="8" t="s">
        <v>440</v>
      </c>
      <c r="B120" s="8" t="s">
        <v>441</v>
      </c>
      <c r="C120" s="8" t="s">
        <v>442</v>
      </c>
      <c r="D120" s="8" t="s">
        <v>443</v>
      </c>
      <c r="E120" s="10">
        <v>863.33</v>
      </c>
      <c r="F120" s="10">
        <v>0</v>
      </c>
      <c r="H120" s="18">
        <v>359483.34</v>
      </c>
      <c r="J120" s="10">
        <v>0</v>
      </c>
      <c r="K120" s="8" t="s">
        <v>444</v>
      </c>
      <c r="M120" s="8" t="s">
        <v>445</v>
      </c>
    </row>
    <row r="121" spans="1:13" x14ac:dyDescent="0.2">
      <c r="D121" s="8" t="s">
        <v>446</v>
      </c>
    </row>
    <row r="122" spans="1:13" x14ac:dyDescent="0.2">
      <c r="A122" s="8" t="s">
        <v>447</v>
      </c>
      <c r="B122" s="8" t="s">
        <v>448</v>
      </c>
      <c r="C122" s="8" t="s">
        <v>449</v>
      </c>
      <c r="D122" s="8" t="s">
        <v>450</v>
      </c>
      <c r="E122" s="10">
        <v>0</v>
      </c>
      <c r="F122" s="17">
        <v>22000</v>
      </c>
      <c r="H122" s="11">
        <v>337483.34</v>
      </c>
      <c r="J122" s="11">
        <v>-22000</v>
      </c>
      <c r="K122" s="8" t="s">
        <v>451</v>
      </c>
      <c r="M122" s="8" t="s">
        <v>452</v>
      </c>
    </row>
    <row r="123" spans="1:13" x14ac:dyDescent="0.2">
      <c r="D123" s="5" t="s">
        <v>453</v>
      </c>
      <c r="E123" s="9">
        <v>4129829.46</v>
      </c>
      <c r="F123" s="9">
        <v>3801016.53</v>
      </c>
    </row>
    <row r="124" spans="1:13" x14ac:dyDescent="0.2">
      <c r="D124" s="5" t="s">
        <v>454</v>
      </c>
      <c r="E124" s="9">
        <v>4138499.87</v>
      </c>
      <c r="F124" s="9">
        <v>3801016.53</v>
      </c>
      <c r="H124" s="9">
        <v>337483.34</v>
      </c>
    </row>
    <row r="125" spans="1:13" x14ac:dyDescent="0.2">
      <c r="D125" s="5" t="s">
        <v>455</v>
      </c>
      <c r="E125" s="13">
        <v>4129829.46</v>
      </c>
      <c r="F125" s="13">
        <v>3801016.53</v>
      </c>
    </row>
    <row r="126" spans="1:13" x14ac:dyDescent="0.2">
      <c r="D126" s="5" t="s">
        <v>456</v>
      </c>
      <c r="E126" s="14">
        <v>0</v>
      </c>
      <c r="F126" s="14">
        <v>0</v>
      </c>
    </row>
    <row r="127" spans="1:13" x14ac:dyDescent="0.2">
      <c r="B127" s="5" t="s">
        <v>457</v>
      </c>
    </row>
    <row r="128" spans="1:13" x14ac:dyDescent="0.2">
      <c r="D128" s="5" t="s">
        <v>459</v>
      </c>
      <c r="F128" s="5" t="s">
        <v>460</v>
      </c>
    </row>
    <row r="129" spans="1:8" x14ac:dyDescent="0.2">
      <c r="F129" s="5" t="s">
        <v>461</v>
      </c>
      <c r="H129" s="5" t="s">
        <v>462</v>
      </c>
    </row>
    <row r="130" spans="1:8" x14ac:dyDescent="0.2">
      <c r="D130" s="15" t="s">
        <v>463</v>
      </c>
      <c r="G130" s="16">
        <v>3347180.15</v>
      </c>
    </row>
    <row r="131" spans="1:8" x14ac:dyDescent="0.2">
      <c r="D131" s="15" t="s">
        <v>464</v>
      </c>
      <c r="G131" s="16">
        <v>3347180.15</v>
      </c>
    </row>
    <row r="132" spans="1:8" x14ac:dyDescent="0.2">
      <c r="D132" s="15" t="s">
        <v>465</v>
      </c>
      <c r="E132" s="13">
        <v>863.33</v>
      </c>
      <c r="G132" s="16">
        <v>2336.38</v>
      </c>
    </row>
    <row r="133" spans="1:8" x14ac:dyDescent="0.2">
      <c r="A133" s="15" t="s">
        <v>466</v>
      </c>
    </row>
    <row r="137" spans="1:8" x14ac:dyDescent="0.2">
      <c r="E137" s="27">
        <f>E120+E115+E112+E109+E103+E74+E73+E44+E12+E11</f>
        <v>1331043.73</v>
      </c>
      <c r="F137" s="28">
        <f>F58+F41+F38+F29+F26+F23+F19+F17</f>
        <v>611560.39</v>
      </c>
    </row>
    <row r="138" spans="1:8" x14ac:dyDescent="0.2">
      <c r="F138" s="27">
        <f>E137-F137</f>
        <v>719483.34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3"/>
  <sheetViews>
    <sheetView topLeftCell="A10" workbookViewId="0">
      <selection activeCell="M23" sqref="M23"/>
    </sheetView>
  </sheetViews>
  <sheetFormatPr defaultRowHeight="12.75" x14ac:dyDescent="0.2"/>
  <sheetData>
    <row r="3" spans="1:14" x14ac:dyDescent="0.2">
      <c r="I3" s="1" t="s">
        <v>0</v>
      </c>
      <c r="J3" s="2">
        <v>1</v>
      </c>
      <c r="K3" s="1" t="s">
        <v>467</v>
      </c>
      <c r="L3" s="1" t="s">
        <v>2</v>
      </c>
      <c r="N3" s="1" t="s">
        <v>3</v>
      </c>
    </row>
    <row r="4" spans="1:14" ht="14.25" x14ac:dyDescent="0.2">
      <c r="E4" s="3" t="s">
        <v>4</v>
      </c>
    </row>
    <row r="5" spans="1:14" x14ac:dyDescent="0.2">
      <c r="I5" s="1" t="s">
        <v>5</v>
      </c>
      <c r="J5" s="1" t="s">
        <v>6</v>
      </c>
      <c r="L5" s="1" t="s">
        <v>7</v>
      </c>
      <c r="M5" s="1" t="s">
        <v>8</v>
      </c>
      <c r="N5" s="1" t="s">
        <v>9</v>
      </c>
    </row>
    <row r="6" spans="1:14" x14ac:dyDescent="0.2">
      <c r="L6" s="1" t="s">
        <v>10</v>
      </c>
      <c r="N6" s="1" t="s">
        <v>11</v>
      </c>
    </row>
    <row r="7" spans="1:14" x14ac:dyDescent="0.2">
      <c r="A7" s="4" t="s">
        <v>468</v>
      </c>
      <c r="C7" s="4" t="s">
        <v>13</v>
      </c>
    </row>
    <row r="8" spans="1:14" x14ac:dyDescent="0.2">
      <c r="A8" s="5" t="s">
        <v>14</v>
      </c>
      <c r="C8" s="5" t="s">
        <v>15</v>
      </c>
      <c r="D8" s="5" t="s">
        <v>16</v>
      </c>
      <c r="E8" s="5" t="s">
        <v>17</v>
      </c>
      <c r="G8" s="5" t="s">
        <v>18</v>
      </c>
      <c r="H8" s="6">
        <v>30</v>
      </c>
      <c r="I8" s="5" t="s">
        <v>19</v>
      </c>
      <c r="K8" s="5" t="s">
        <v>20</v>
      </c>
      <c r="M8" s="7">
        <v>0</v>
      </c>
    </row>
    <row r="9" spans="1:14" x14ac:dyDescent="0.2">
      <c r="A9" s="5" t="s">
        <v>21</v>
      </c>
      <c r="B9" s="5" t="s">
        <v>22</v>
      </c>
      <c r="C9" s="5" t="s">
        <v>22</v>
      </c>
      <c r="D9" s="5" t="s">
        <v>24</v>
      </c>
      <c r="F9" s="5" t="s">
        <v>25</v>
      </c>
      <c r="G9" s="5" t="s">
        <v>26</v>
      </c>
      <c r="I9" s="5" t="s">
        <v>27</v>
      </c>
      <c r="K9" s="5" t="s">
        <v>28</v>
      </c>
      <c r="L9" s="5" t="s">
        <v>29</v>
      </c>
      <c r="N9" s="5" t="s">
        <v>30</v>
      </c>
    </row>
    <row r="10" spans="1:14" x14ac:dyDescent="0.2">
      <c r="A10" s="5" t="s">
        <v>31</v>
      </c>
      <c r="B10" s="5" t="s">
        <v>31</v>
      </c>
      <c r="C10" s="5" t="s">
        <v>33</v>
      </c>
      <c r="E10" s="5" t="s">
        <v>34</v>
      </c>
      <c r="G10" s="5" t="s">
        <v>34</v>
      </c>
      <c r="I10" s="5" t="s">
        <v>36</v>
      </c>
      <c r="K10" s="5" t="s">
        <v>36</v>
      </c>
      <c r="L10" s="5" t="s">
        <v>38</v>
      </c>
      <c r="N10" s="5" t="s">
        <v>39</v>
      </c>
    </row>
    <row r="11" spans="1:14" x14ac:dyDescent="0.2">
      <c r="A11" s="5" t="s">
        <v>469</v>
      </c>
      <c r="D11" s="5" t="s">
        <v>42</v>
      </c>
      <c r="F11" s="7">
        <v>0</v>
      </c>
      <c r="G11" s="7">
        <v>0</v>
      </c>
    </row>
    <row r="12" spans="1:14" x14ac:dyDescent="0.2">
      <c r="A12" s="8" t="s">
        <v>470</v>
      </c>
      <c r="B12" s="8" t="s">
        <v>470</v>
      </c>
      <c r="C12" s="8" t="s">
        <v>471</v>
      </c>
      <c r="D12" s="8" t="s">
        <v>166</v>
      </c>
      <c r="F12" s="10">
        <v>0</v>
      </c>
      <c r="G12" s="25">
        <v>420000</v>
      </c>
      <c r="I12" s="11">
        <v>-420000</v>
      </c>
      <c r="K12" s="10">
        <v>0</v>
      </c>
      <c r="L12" s="8" t="s">
        <v>470</v>
      </c>
      <c r="N12" s="8" t="s">
        <v>472</v>
      </c>
    </row>
    <row r="13" spans="1:14" x14ac:dyDescent="0.2">
      <c r="A13" s="8" t="s">
        <v>473</v>
      </c>
      <c r="B13" s="8" t="s">
        <v>473</v>
      </c>
      <c r="C13" s="8" t="s">
        <v>474</v>
      </c>
      <c r="D13" s="8" t="s">
        <v>475</v>
      </c>
      <c r="F13" s="25">
        <v>420000</v>
      </c>
      <c r="G13" s="10">
        <v>0</v>
      </c>
      <c r="I13" s="10">
        <v>0</v>
      </c>
      <c r="K13" s="10">
        <v>0</v>
      </c>
      <c r="L13" s="8" t="s">
        <v>473</v>
      </c>
      <c r="N13" s="8" t="s">
        <v>149</v>
      </c>
    </row>
    <row r="14" spans="1:14" x14ac:dyDescent="0.2">
      <c r="A14" s="8" t="s">
        <v>476</v>
      </c>
      <c r="B14" s="8" t="s">
        <v>476</v>
      </c>
      <c r="C14" s="8" t="s">
        <v>477</v>
      </c>
      <c r="D14" s="8" t="s">
        <v>478</v>
      </c>
      <c r="F14" s="17">
        <v>95156.25</v>
      </c>
      <c r="G14" s="10">
        <v>0</v>
      </c>
      <c r="I14" s="11">
        <v>95156.25</v>
      </c>
      <c r="K14" s="11">
        <v>95156.25</v>
      </c>
      <c r="L14" s="8" t="s">
        <v>476</v>
      </c>
      <c r="N14" s="8" t="s">
        <v>479</v>
      </c>
    </row>
    <row r="15" spans="1:14" x14ac:dyDescent="0.2">
      <c r="A15" s="8" t="s">
        <v>476</v>
      </c>
      <c r="B15" s="8" t="s">
        <v>476</v>
      </c>
      <c r="C15" s="8" t="s">
        <v>477</v>
      </c>
      <c r="D15" s="8" t="s">
        <v>478</v>
      </c>
      <c r="F15" s="17">
        <v>9843.75</v>
      </c>
      <c r="G15" s="10">
        <v>0</v>
      </c>
      <c r="I15" s="11">
        <v>105000</v>
      </c>
      <c r="K15" s="11">
        <v>9843.75</v>
      </c>
      <c r="L15" s="8" t="s">
        <v>476</v>
      </c>
      <c r="N15" s="8" t="s">
        <v>479</v>
      </c>
    </row>
    <row r="16" spans="1:14" x14ac:dyDescent="0.2">
      <c r="A16" s="8" t="s">
        <v>476</v>
      </c>
      <c r="B16" s="8" t="s">
        <v>476</v>
      </c>
      <c r="C16" s="8" t="s">
        <v>477</v>
      </c>
      <c r="D16" s="8" t="s">
        <v>478</v>
      </c>
      <c r="F16" s="25">
        <v>7500</v>
      </c>
      <c r="G16" s="10">
        <v>0</v>
      </c>
      <c r="I16" s="11">
        <v>112500</v>
      </c>
      <c r="K16" s="11">
        <v>7500</v>
      </c>
      <c r="L16" s="8" t="s">
        <v>476</v>
      </c>
      <c r="N16" s="8" t="s">
        <v>479</v>
      </c>
    </row>
    <row r="17" spans="1:14" x14ac:dyDescent="0.2">
      <c r="A17" s="8" t="s">
        <v>480</v>
      </c>
      <c r="B17" s="8" t="s">
        <v>480</v>
      </c>
      <c r="C17" s="8" t="s">
        <v>481</v>
      </c>
      <c r="D17" s="8" t="s">
        <v>482</v>
      </c>
      <c r="F17" s="10">
        <v>0</v>
      </c>
      <c r="G17" s="11">
        <v>5600</v>
      </c>
      <c r="I17" s="11">
        <v>106900</v>
      </c>
      <c r="K17" s="11">
        <v>-5600</v>
      </c>
      <c r="L17" s="8" t="s">
        <v>480</v>
      </c>
      <c r="N17" s="8" t="s">
        <v>483</v>
      </c>
    </row>
    <row r="18" spans="1:14" x14ac:dyDescent="0.2">
      <c r="A18" s="8" t="s">
        <v>484</v>
      </c>
      <c r="B18" s="8" t="s">
        <v>484</v>
      </c>
      <c r="C18" s="8" t="s">
        <v>485</v>
      </c>
      <c r="D18" s="8" t="s">
        <v>106</v>
      </c>
      <c r="F18" s="10">
        <v>0</v>
      </c>
      <c r="G18" s="17">
        <v>210000</v>
      </c>
      <c r="I18" s="18">
        <v>-103100</v>
      </c>
      <c r="K18" s="10">
        <v>0</v>
      </c>
      <c r="L18" s="8" t="s">
        <v>484</v>
      </c>
      <c r="N18" s="8" t="s">
        <v>486</v>
      </c>
    </row>
    <row r="19" spans="1:14" x14ac:dyDescent="0.2">
      <c r="A19" s="8" t="s">
        <v>487</v>
      </c>
      <c r="B19" s="8" t="s">
        <v>487</v>
      </c>
      <c r="C19" s="8" t="s">
        <v>488</v>
      </c>
      <c r="D19" s="8" t="s">
        <v>489</v>
      </c>
      <c r="F19" s="17">
        <v>210000</v>
      </c>
      <c r="G19" s="10">
        <v>0</v>
      </c>
      <c r="I19" s="11">
        <v>106900</v>
      </c>
      <c r="K19" s="10">
        <v>0</v>
      </c>
      <c r="L19" s="8" t="s">
        <v>487</v>
      </c>
      <c r="N19" s="8" t="s">
        <v>490</v>
      </c>
    </row>
    <row r="20" spans="1:14" x14ac:dyDescent="0.2">
      <c r="D20" s="5" t="s">
        <v>169</v>
      </c>
      <c r="E20" s="5" t="s">
        <v>8</v>
      </c>
      <c r="F20" s="9">
        <v>742500</v>
      </c>
      <c r="G20" s="9">
        <v>635600</v>
      </c>
    </row>
    <row r="21" spans="1:14" x14ac:dyDescent="0.2">
      <c r="D21" s="5" t="s">
        <v>454</v>
      </c>
      <c r="E21" s="5" t="s">
        <v>8</v>
      </c>
      <c r="F21" s="9">
        <v>742500</v>
      </c>
      <c r="G21" s="9">
        <v>635600</v>
      </c>
      <c r="I21" s="9">
        <v>106900</v>
      </c>
    </row>
    <row r="22" spans="1:14" x14ac:dyDescent="0.2">
      <c r="D22" s="5" t="s">
        <v>455</v>
      </c>
      <c r="E22" s="5" t="s">
        <v>8</v>
      </c>
      <c r="F22" s="14">
        <v>742500</v>
      </c>
      <c r="G22" s="14">
        <v>635600</v>
      </c>
    </row>
    <row r="23" spans="1:14" x14ac:dyDescent="0.2">
      <c r="D23" s="5" t="s">
        <v>456</v>
      </c>
      <c r="E23" s="5" t="s">
        <v>8</v>
      </c>
      <c r="F23" s="14">
        <v>0</v>
      </c>
      <c r="G23" s="14">
        <v>0</v>
      </c>
    </row>
    <row r="24" spans="1:14" x14ac:dyDescent="0.2">
      <c r="B24" s="5" t="s">
        <v>457</v>
      </c>
      <c r="E24" s="5" t="s">
        <v>458</v>
      </c>
    </row>
    <row r="25" spans="1:14" x14ac:dyDescent="0.2">
      <c r="D25" s="5" t="s">
        <v>459</v>
      </c>
      <c r="G25" s="5" t="s">
        <v>460</v>
      </c>
    </row>
    <row r="26" spans="1:14" x14ac:dyDescent="0.2">
      <c r="G26" s="5" t="s">
        <v>461</v>
      </c>
      <c r="I26" s="5" t="s">
        <v>462</v>
      </c>
    </row>
    <row r="28" spans="1:14" x14ac:dyDescent="0.2">
      <c r="A28" s="15" t="s">
        <v>491</v>
      </c>
      <c r="B28" s="16">
        <v>635600</v>
      </c>
    </row>
    <row r="29" spans="1:14" x14ac:dyDescent="0.2">
      <c r="A29" s="15" t="s">
        <v>492</v>
      </c>
    </row>
    <row r="30" spans="1:14" x14ac:dyDescent="0.2">
      <c r="B30" s="15" t="s">
        <v>464</v>
      </c>
      <c r="D30" s="16">
        <v>635600</v>
      </c>
    </row>
    <row r="31" spans="1:14" x14ac:dyDescent="0.2">
      <c r="B31" s="15" t="s">
        <v>493</v>
      </c>
      <c r="C31" s="16">
        <v>742500</v>
      </c>
    </row>
    <row r="32" spans="1:14" x14ac:dyDescent="0.2">
      <c r="B32" s="15" t="s">
        <v>494</v>
      </c>
      <c r="C32" s="16">
        <v>742500</v>
      </c>
      <c r="G32" s="28">
        <f>G17</f>
        <v>5600</v>
      </c>
    </row>
    <row r="33" spans="1:4" x14ac:dyDescent="0.2">
      <c r="A33" s="5" t="s">
        <v>495</v>
      </c>
      <c r="B33" s="15" t="s">
        <v>496</v>
      </c>
      <c r="C33" s="9">
        <v>742500</v>
      </c>
      <c r="D33" s="9">
        <v>635600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tabSelected="1" workbookViewId="0">
      <selection activeCell="F8" sqref="F8"/>
    </sheetView>
  </sheetViews>
  <sheetFormatPr defaultRowHeight="12.75" x14ac:dyDescent="0.2"/>
  <cols>
    <col min="6" max="6" width="16" customWidth="1"/>
  </cols>
  <sheetData>
    <row r="2" spans="1:6" x14ac:dyDescent="0.2">
      <c r="A2" t="s">
        <v>497</v>
      </c>
    </row>
    <row r="3" spans="1:6" x14ac:dyDescent="0.2">
      <c r="B3" s="19" t="s">
        <v>498</v>
      </c>
      <c r="F3" s="20">
        <v>103900</v>
      </c>
    </row>
    <row r="4" spans="1:6" x14ac:dyDescent="0.2">
      <c r="B4" s="19" t="s">
        <v>499</v>
      </c>
      <c r="F4">
        <v>-359483.34</v>
      </c>
    </row>
    <row r="5" spans="1:6" ht="13.5" thickBot="1" x14ac:dyDescent="0.25">
      <c r="B5" s="19"/>
      <c r="F5" s="21">
        <f>SUM(F3:F4)</f>
        <v>-255583.34000000003</v>
      </c>
    </row>
    <row r="6" spans="1:6" ht="13.5" thickTop="1" x14ac:dyDescent="0.2">
      <c r="B6" s="19"/>
    </row>
    <row r="7" spans="1:6" x14ac:dyDescent="0.2">
      <c r="B7" s="19"/>
    </row>
    <row r="8" spans="1:6" x14ac:dyDescent="0.2">
      <c r="A8" s="19" t="s">
        <v>500</v>
      </c>
      <c r="F8">
        <v>460200</v>
      </c>
    </row>
    <row r="9" spans="1:6" x14ac:dyDescent="0.2">
      <c r="A9" s="19"/>
    </row>
    <row r="10" spans="1:6" x14ac:dyDescent="0.2">
      <c r="A10" s="19" t="s">
        <v>501</v>
      </c>
      <c r="F10" s="27">
        <f>-BCD!F138</f>
        <v>-719483.34</v>
      </c>
    </row>
    <row r="11" spans="1:6" x14ac:dyDescent="0.2">
      <c r="A11" s="19" t="s">
        <v>502</v>
      </c>
      <c r="F11" s="28">
        <f>-Safaricom!G17</f>
        <v>-5600</v>
      </c>
    </row>
    <row r="12" spans="1:6" x14ac:dyDescent="0.2">
      <c r="B12" s="19"/>
    </row>
    <row r="13" spans="1:6" x14ac:dyDescent="0.2">
      <c r="A13" t="s">
        <v>503</v>
      </c>
      <c r="B13" s="19"/>
      <c r="F13" s="22">
        <f>SUM(F5:F12)</f>
        <v>-520466.68</v>
      </c>
    </row>
    <row r="14" spans="1:6" x14ac:dyDescent="0.2">
      <c r="B14" s="19"/>
    </row>
    <row r="15" spans="1:6" x14ac:dyDescent="0.2">
      <c r="A15" t="s">
        <v>504</v>
      </c>
      <c r="F15" s="23">
        <v>913620</v>
      </c>
    </row>
    <row r="18" spans="6:6" x14ac:dyDescent="0.2">
      <c r="F18" s="24">
        <f>F13-F15</f>
        <v>-1434086.68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workbookViewId="0">
      <selection activeCell="F10" sqref="F10"/>
    </sheetView>
  </sheetViews>
  <sheetFormatPr defaultRowHeight="12.75" x14ac:dyDescent="0.2"/>
  <cols>
    <col min="6" max="6" width="16" customWidth="1"/>
  </cols>
  <sheetData>
    <row r="2" spans="1:6" x14ac:dyDescent="0.2">
      <c r="A2" t="s">
        <v>497</v>
      </c>
    </row>
    <row r="3" spans="1:6" x14ac:dyDescent="0.2">
      <c r="B3" s="19" t="s">
        <v>498</v>
      </c>
      <c r="F3" s="20">
        <v>103900</v>
      </c>
    </row>
    <row r="4" spans="1:6" x14ac:dyDescent="0.2">
      <c r="B4" s="19" t="s">
        <v>499</v>
      </c>
      <c r="F4">
        <v>-359483.34</v>
      </c>
    </row>
    <row r="5" spans="1:6" ht="13.5" thickBot="1" x14ac:dyDescent="0.25">
      <c r="B5" s="19"/>
      <c r="F5" s="21">
        <f>SUM(F3:F4)</f>
        <v>-255583.34000000003</v>
      </c>
    </row>
    <row r="6" spans="1:6" ht="13.5" thickTop="1" x14ac:dyDescent="0.2">
      <c r="B6" s="19"/>
    </row>
    <row r="7" spans="1:6" x14ac:dyDescent="0.2">
      <c r="B7" s="19"/>
    </row>
    <row r="8" spans="1:6" x14ac:dyDescent="0.2">
      <c r="A8" s="19" t="s">
        <v>500</v>
      </c>
      <c r="F8">
        <v>460200</v>
      </c>
    </row>
    <row r="9" spans="1:6" x14ac:dyDescent="0.2">
      <c r="A9" s="19"/>
    </row>
    <row r="10" spans="1:6" x14ac:dyDescent="0.2">
      <c r="A10" s="19" t="s">
        <v>501</v>
      </c>
      <c r="F10" s="27">
        <f>-BCD!F138</f>
        <v>-719483.34</v>
      </c>
    </row>
    <row r="11" spans="1:6" x14ac:dyDescent="0.2">
      <c r="A11" s="19" t="s">
        <v>502</v>
      </c>
      <c r="F11" s="28">
        <f>-Safaricom!G17</f>
        <v>-5600</v>
      </c>
    </row>
    <row r="12" spans="1:6" x14ac:dyDescent="0.2">
      <c r="B12" s="19"/>
    </row>
    <row r="13" spans="1:6" x14ac:dyDescent="0.2">
      <c r="A13" t="s">
        <v>503</v>
      </c>
      <c r="B13" s="19"/>
      <c r="F13" s="22">
        <f>SUM(F5:F12)</f>
        <v>-520466.68</v>
      </c>
    </row>
    <row r="14" spans="1:6" x14ac:dyDescent="0.2">
      <c r="B14" s="19"/>
    </row>
    <row r="15" spans="1:6" x14ac:dyDescent="0.2">
      <c r="A15" t="s">
        <v>504</v>
      </c>
      <c r="F15" s="23">
        <v>405103.25</v>
      </c>
    </row>
    <row r="18" spans="6:6" x14ac:dyDescent="0.2">
      <c r="F18" s="24">
        <f>F13-F15</f>
        <v>-925569.92999999993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BCD</vt:lpstr>
      <vt:lpstr>Safaricom</vt:lpstr>
      <vt:lpstr>Recon</vt:lpstr>
      <vt:lpstr>Sheet1</vt:lpstr>
    </vt:vector>
  </TitlesOfParts>
  <Company>Investintech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Windows User</cp:lastModifiedBy>
  <dcterms:created xsi:type="dcterms:W3CDTF">2019-01-25T04:09:01Z</dcterms:created>
  <dcterms:modified xsi:type="dcterms:W3CDTF">2019-02-05T12:59:20Z</dcterms:modified>
</cp:coreProperties>
</file>