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6" activeTab="9"/>
  </bookViews>
  <sheets>
    <sheet name="2018APRIL" sheetId="1" r:id="rId1"/>
    <sheet name="APRIL 2018 USD1" sheetId="2" r:id="rId2"/>
    <sheet name="20158 may" sheetId="3" r:id="rId3"/>
    <sheet name="Sheet1" sheetId="4" r:id="rId4"/>
    <sheet name="2018 JUNE KES" sheetId="5" r:id="rId5"/>
    <sheet name="2018 JUNE USD" sheetId="6" r:id="rId6"/>
    <sheet name="2018 JUNE KES 2" sheetId="7" r:id="rId7"/>
    <sheet name="2018 JUNEQ2" sheetId="8" r:id="rId8"/>
    <sheet name="Q1 NOV 2018 KES" sheetId="9" r:id="rId9"/>
    <sheet name="Q2 NOV 2018" sheetId="10" r:id="rId10"/>
    <sheet name="Q2NOV 2018 USD" sheetId="11" r:id="rId11"/>
  </sheets>
  <definedNames>
    <definedName name="_xlnm.Print_Area" localSheetId="2">'20158 may'!$A$1:$L$42</definedName>
    <definedName name="_xlnm.Print_Area" localSheetId="4">'2018 JUNE KES'!$A$77:$L$105</definedName>
    <definedName name="_xlnm.Print_Area" localSheetId="6">'2018 JUNE KES 2'!$A$1:$L$37</definedName>
    <definedName name="_xlnm.Print_Area" localSheetId="5">'2018 JUNE USD'!$A$1:$L$42</definedName>
    <definedName name="_xlnm.Print_Area" localSheetId="7">'2018 JUNEQ2'!$A$1:$L$70</definedName>
    <definedName name="_xlnm.Print_Area" localSheetId="0">'2018APRIL'!$A$43:$L$75</definedName>
    <definedName name="_xlnm.Print_Area" localSheetId="1">'APRIL 2018 USD1'!$B$2:$M$28</definedName>
    <definedName name="_xlnm.Print_Area" localSheetId="3">Sheet1!$1:$44</definedName>
  </definedNames>
  <calcPr calcId="152511"/>
</workbook>
</file>

<file path=xl/calcChain.xml><?xml version="1.0" encoding="utf-8"?>
<calcChain xmlns="http://schemas.openxmlformats.org/spreadsheetml/2006/main">
  <c r="K29" i="11" l="1"/>
  <c r="K32" i="11" s="1"/>
  <c r="I19" i="11"/>
  <c r="I21" i="11"/>
  <c r="K3" i="11"/>
  <c r="J3" i="11"/>
  <c r="I3" i="11"/>
  <c r="L2" i="11"/>
  <c r="L3" i="11" s="1"/>
  <c r="M3" i="11" s="1"/>
  <c r="M2" i="11" l="1"/>
  <c r="K14" i="10"/>
  <c r="K17" i="10"/>
  <c r="H5" i="10"/>
  <c r="H14" i="9" l="1"/>
  <c r="H16" i="9" s="1"/>
  <c r="J24" i="9" s="1"/>
  <c r="J27" i="9" s="1"/>
  <c r="J4" i="9"/>
  <c r="I4" i="9"/>
  <c r="H4" i="9"/>
  <c r="K3" i="9"/>
  <c r="K4" i="9" s="1"/>
  <c r="L4" i="9" s="1"/>
  <c r="L2" i="9"/>
  <c r="K2" i="9"/>
  <c r="L3" i="9" l="1"/>
  <c r="L22" i="8"/>
  <c r="H40" i="8"/>
  <c r="H37" i="8"/>
  <c r="H33" i="8"/>
  <c r="H27" i="8"/>
  <c r="I22" i="8"/>
  <c r="J22" i="8"/>
  <c r="H22" i="8"/>
  <c r="K3" i="8"/>
  <c r="L3" i="8" s="1"/>
  <c r="K4" i="8"/>
  <c r="L4" i="8" s="1"/>
  <c r="K5" i="8"/>
  <c r="L5" i="8" s="1"/>
  <c r="K6" i="8"/>
  <c r="L6" i="8" s="1"/>
  <c r="K7" i="8"/>
  <c r="L7" i="8" s="1"/>
  <c r="K8" i="8"/>
  <c r="L8" i="8" s="1"/>
  <c r="K9" i="8"/>
  <c r="L9" i="8" s="1"/>
  <c r="K10" i="8"/>
  <c r="L10" i="8" s="1"/>
  <c r="K11" i="8"/>
  <c r="L11" i="8" s="1"/>
  <c r="K12" i="8"/>
  <c r="L12" i="8" s="1"/>
  <c r="K13" i="8"/>
  <c r="L13" i="8" s="1"/>
  <c r="K14" i="8"/>
  <c r="L14" i="8" s="1"/>
  <c r="K15" i="8"/>
  <c r="L15" i="8" s="1"/>
  <c r="K16" i="8"/>
  <c r="L16" i="8" s="1"/>
  <c r="K17" i="8"/>
  <c r="L17" i="8" s="1"/>
  <c r="K18" i="8"/>
  <c r="L18" i="8" s="1"/>
  <c r="K19" i="8"/>
  <c r="L19" i="8" s="1"/>
  <c r="K20" i="8"/>
  <c r="L20" i="8" s="1"/>
  <c r="K21" i="8"/>
  <c r="L21" i="8" s="1"/>
  <c r="K2" i="8"/>
  <c r="L2" i="8" s="1"/>
  <c r="K22" i="8" l="1"/>
  <c r="J53" i="8"/>
  <c r="H37" i="7" l="1"/>
  <c r="H35" i="7"/>
  <c r="H30" i="7"/>
  <c r="J51" i="7" l="1"/>
  <c r="J16" i="7"/>
  <c r="I16" i="7"/>
  <c r="H16" i="7"/>
  <c r="K15" i="7"/>
  <c r="L15" i="7" s="1"/>
  <c r="K14" i="7"/>
  <c r="L14" i="7" s="1"/>
  <c r="K13" i="7"/>
  <c r="L13" i="7" s="1"/>
  <c r="K12" i="7"/>
  <c r="L12" i="7" s="1"/>
  <c r="K11" i="7"/>
  <c r="L11" i="7" s="1"/>
  <c r="K10" i="7"/>
  <c r="L10" i="7" s="1"/>
  <c r="K9" i="7"/>
  <c r="L9" i="7" s="1"/>
  <c r="K8" i="7"/>
  <c r="L8" i="7" s="1"/>
  <c r="K7" i="7"/>
  <c r="L7" i="7" s="1"/>
  <c r="K6" i="7"/>
  <c r="L6" i="7" s="1"/>
  <c r="K5" i="7"/>
  <c r="L5" i="7" s="1"/>
  <c r="K4" i="7"/>
  <c r="L4" i="7" s="1"/>
  <c r="K3" i="7"/>
  <c r="L3" i="7" s="1"/>
  <c r="K2" i="7"/>
  <c r="K16" i="7" s="1"/>
  <c r="L16" i="7" s="1"/>
  <c r="L2" i="7" l="1"/>
  <c r="J65" i="5"/>
  <c r="J67" i="5" s="1"/>
  <c r="H74" i="5" l="1"/>
  <c r="J88" i="5"/>
  <c r="H63" i="5" l="1"/>
  <c r="I56" i="5" l="1"/>
  <c r="J56" i="5"/>
  <c r="K49" i="5"/>
  <c r="L49" i="5" s="1"/>
  <c r="K50" i="5"/>
  <c r="L50" i="5" s="1"/>
  <c r="K51" i="5"/>
  <c r="L51" i="5" s="1"/>
  <c r="K52" i="5"/>
  <c r="L52" i="5" s="1"/>
  <c r="K53" i="5"/>
  <c r="L53" i="5" s="1"/>
  <c r="K54" i="5"/>
  <c r="L54" i="5" s="1"/>
  <c r="K55" i="5"/>
  <c r="L55" i="5" s="1"/>
  <c r="H53" i="5"/>
  <c r="H50" i="5"/>
  <c r="H49" i="5"/>
  <c r="H56" i="5" l="1"/>
  <c r="H71" i="5"/>
  <c r="J25" i="6"/>
  <c r="J12" i="6"/>
  <c r="I12" i="6"/>
  <c r="H12" i="6"/>
  <c r="K11" i="6"/>
  <c r="L11" i="6" s="1"/>
  <c r="L10" i="6"/>
  <c r="K10" i="6"/>
  <c r="K9" i="6"/>
  <c r="L9" i="6" s="1"/>
  <c r="L8" i="6"/>
  <c r="K8" i="6"/>
  <c r="K7" i="6"/>
  <c r="L7" i="6" s="1"/>
  <c r="L6" i="6"/>
  <c r="K6" i="6"/>
  <c r="K5" i="6"/>
  <c r="L5" i="6" s="1"/>
  <c r="L4" i="6"/>
  <c r="K4" i="6"/>
  <c r="K3" i="6"/>
  <c r="K12" i="6" s="1"/>
  <c r="L12" i="6" s="1"/>
  <c r="L2" i="6"/>
  <c r="K2" i="6"/>
  <c r="K48" i="5"/>
  <c r="L48" i="5" s="1"/>
  <c r="K47" i="5"/>
  <c r="L47" i="5" s="1"/>
  <c r="K46" i="5"/>
  <c r="L46" i="5" s="1"/>
  <c r="K45" i="5"/>
  <c r="L45" i="5" s="1"/>
  <c r="K44" i="5"/>
  <c r="L44" i="5" s="1"/>
  <c r="K43" i="5"/>
  <c r="L43" i="5" s="1"/>
  <c r="K42" i="5"/>
  <c r="L42" i="5" s="1"/>
  <c r="K41" i="5"/>
  <c r="L41" i="5" s="1"/>
  <c r="K40" i="5"/>
  <c r="L40" i="5" s="1"/>
  <c r="K39" i="5"/>
  <c r="L39" i="5" s="1"/>
  <c r="K38" i="5"/>
  <c r="L38" i="5" s="1"/>
  <c r="K37" i="5"/>
  <c r="L37" i="5" s="1"/>
  <c r="K36" i="5"/>
  <c r="L36" i="5" s="1"/>
  <c r="K35" i="5"/>
  <c r="L35" i="5" s="1"/>
  <c r="K34" i="5"/>
  <c r="L34" i="5" s="1"/>
  <c r="K33" i="5"/>
  <c r="L33" i="5" s="1"/>
  <c r="K32" i="5"/>
  <c r="L32" i="5" s="1"/>
  <c r="K31" i="5"/>
  <c r="L31" i="5" s="1"/>
  <c r="K30" i="5"/>
  <c r="L30" i="5" s="1"/>
  <c r="K29" i="5"/>
  <c r="L29" i="5" s="1"/>
  <c r="K28" i="5"/>
  <c r="L28" i="5" s="1"/>
  <c r="K27" i="5"/>
  <c r="L27" i="5" s="1"/>
  <c r="K26" i="5"/>
  <c r="L26" i="5" s="1"/>
  <c r="K25" i="5"/>
  <c r="L25" i="5" s="1"/>
  <c r="K24" i="5"/>
  <c r="L24" i="5" s="1"/>
  <c r="K23" i="5"/>
  <c r="L23" i="5" s="1"/>
  <c r="K22" i="5"/>
  <c r="L22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/>
  <c r="L11" i="5" s="1"/>
  <c r="K10" i="5"/>
  <c r="L10" i="5" s="1"/>
  <c r="K9" i="5"/>
  <c r="L9" i="5" s="1"/>
  <c r="K8" i="5"/>
  <c r="L8" i="5" s="1"/>
  <c r="K7" i="5"/>
  <c r="L7" i="5" s="1"/>
  <c r="K6" i="5"/>
  <c r="L6" i="5" s="1"/>
  <c r="K5" i="5"/>
  <c r="L5" i="5" s="1"/>
  <c r="K4" i="5"/>
  <c r="L4" i="5" s="1"/>
  <c r="K3" i="5"/>
  <c r="L3" i="5" s="1"/>
  <c r="K2" i="5"/>
  <c r="K56" i="5" l="1"/>
  <c r="L56" i="5" s="1"/>
  <c r="L2" i="5"/>
  <c r="L3" i="6"/>
  <c r="J57" i="4"/>
  <c r="H44" i="4"/>
  <c r="H40" i="4"/>
  <c r="J31" i="4"/>
  <c r="K31" i="4" s="1"/>
  <c r="L31" i="4" s="1"/>
  <c r="I31" i="4"/>
  <c r="H31" i="4"/>
  <c r="K30" i="4"/>
  <c r="L30" i="4" s="1"/>
  <c r="K29" i="4"/>
  <c r="L29" i="4" s="1"/>
  <c r="K28" i="4"/>
  <c r="L28" i="4" s="1"/>
  <c r="K27" i="4"/>
  <c r="L27" i="4" s="1"/>
  <c r="K26" i="4"/>
  <c r="L26" i="4" s="1"/>
  <c r="K25" i="4"/>
  <c r="L25" i="4" s="1"/>
  <c r="K24" i="4"/>
  <c r="L24" i="4" s="1"/>
  <c r="K23" i="4"/>
  <c r="L23" i="4" s="1"/>
  <c r="K22" i="4"/>
  <c r="L22" i="4" s="1"/>
  <c r="K21" i="4"/>
  <c r="L21" i="4" s="1"/>
  <c r="K20" i="4"/>
  <c r="L20" i="4" s="1"/>
  <c r="K19" i="4"/>
  <c r="L19" i="4" s="1"/>
  <c r="K18" i="4"/>
  <c r="L18" i="4" s="1"/>
  <c r="K17" i="4"/>
  <c r="L17" i="4" s="1"/>
  <c r="K16" i="4"/>
  <c r="L16" i="4" s="1"/>
  <c r="K15" i="4"/>
  <c r="L15" i="4" s="1"/>
  <c r="K14" i="4"/>
  <c r="L14" i="4" s="1"/>
  <c r="K13" i="4"/>
  <c r="L13" i="4" s="1"/>
  <c r="K12" i="4"/>
  <c r="L12" i="4" s="1"/>
  <c r="K11" i="4"/>
  <c r="L11" i="4" s="1"/>
  <c r="K10" i="4"/>
  <c r="L10" i="4" s="1"/>
  <c r="K9" i="4"/>
  <c r="L9" i="4" s="1"/>
  <c r="K8" i="4"/>
  <c r="L8" i="4" s="1"/>
  <c r="K7" i="4"/>
  <c r="L7" i="4" s="1"/>
  <c r="K6" i="4"/>
  <c r="L6" i="4" s="1"/>
  <c r="K5" i="4"/>
  <c r="L5" i="4" s="1"/>
  <c r="K4" i="4"/>
  <c r="L4" i="4" s="1"/>
  <c r="K3" i="4"/>
  <c r="L3" i="4" s="1"/>
  <c r="K2" i="4"/>
  <c r="L2" i="4" s="1"/>
  <c r="H42" i="3" l="1"/>
  <c r="H40" i="3"/>
  <c r="J54" i="3" l="1"/>
  <c r="K3" i="3"/>
  <c r="L3" i="3" s="1"/>
  <c r="K4" i="3"/>
  <c r="L4" i="3" s="1"/>
  <c r="K5" i="3"/>
  <c r="L5" i="3" s="1"/>
  <c r="K6" i="3"/>
  <c r="L6" i="3" s="1"/>
  <c r="K7" i="3"/>
  <c r="L7" i="3" s="1"/>
  <c r="K8" i="3"/>
  <c r="L8" i="3" s="1"/>
  <c r="K9" i="3"/>
  <c r="L9" i="3" s="1"/>
  <c r="K10" i="3"/>
  <c r="L10" i="3" s="1"/>
  <c r="K11" i="3"/>
  <c r="L11" i="3" s="1"/>
  <c r="K12" i="3"/>
  <c r="L12" i="3" s="1"/>
  <c r="K13" i="3"/>
  <c r="L13" i="3" s="1"/>
  <c r="K14" i="3"/>
  <c r="L14" i="3" s="1"/>
  <c r="K15" i="3"/>
  <c r="L15" i="3" s="1"/>
  <c r="K16" i="3"/>
  <c r="L16" i="3" s="1"/>
  <c r="K17" i="3"/>
  <c r="L17" i="3" s="1"/>
  <c r="K18" i="3"/>
  <c r="L18" i="3" s="1"/>
  <c r="K19" i="3"/>
  <c r="L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L25" i="3" s="1"/>
  <c r="K26" i="3"/>
  <c r="L26" i="3" s="1"/>
  <c r="K27" i="3"/>
  <c r="L27" i="3" s="1"/>
  <c r="K28" i="3"/>
  <c r="L28" i="3" s="1"/>
  <c r="K29" i="3"/>
  <c r="L29" i="3" s="1"/>
  <c r="K30" i="3"/>
  <c r="L30" i="3" s="1"/>
  <c r="J31" i="3"/>
  <c r="K2" i="3"/>
  <c r="L2" i="3" s="1"/>
  <c r="I31" i="3"/>
  <c r="H31" i="3"/>
  <c r="K31" i="3" l="1"/>
  <c r="L31" i="3" s="1"/>
  <c r="K12" i="2"/>
  <c r="J53" i="1" l="1"/>
  <c r="K35" i="1"/>
  <c r="L35" i="1" s="1"/>
  <c r="J35" i="1"/>
  <c r="I35" i="1"/>
  <c r="H35" i="1"/>
  <c r="H41" i="1" s="1"/>
  <c r="L34" i="1"/>
  <c r="K34" i="1"/>
  <c r="K33" i="1"/>
  <c r="L33" i="1" s="1"/>
  <c r="L32" i="1"/>
  <c r="K32" i="1"/>
  <c r="K31" i="1"/>
  <c r="L31" i="1" s="1"/>
  <c r="L30" i="1"/>
  <c r="K30" i="1"/>
  <c r="K29" i="1"/>
  <c r="L29" i="1" s="1"/>
  <c r="L28" i="1"/>
  <c r="K28" i="1"/>
  <c r="K27" i="1"/>
  <c r="L27" i="1" s="1"/>
  <c r="L26" i="1"/>
  <c r="K26" i="1"/>
  <c r="K25" i="1"/>
  <c r="L25" i="1" s="1"/>
  <c r="L24" i="1"/>
  <c r="K24" i="1"/>
  <c r="K23" i="1"/>
  <c r="L23" i="1" s="1"/>
  <c r="L22" i="1"/>
  <c r="K22" i="1"/>
  <c r="K21" i="1"/>
  <c r="L21" i="1" s="1"/>
  <c r="L20" i="1"/>
  <c r="K20" i="1"/>
  <c r="K19" i="1"/>
  <c r="L19" i="1" s="1"/>
  <c r="L18" i="1"/>
  <c r="K18" i="1"/>
  <c r="K17" i="1"/>
  <c r="L17" i="1" s="1"/>
  <c r="L16" i="1"/>
  <c r="K16" i="1"/>
  <c r="K15" i="1"/>
  <c r="L15" i="1" s="1"/>
  <c r="L14" i="1"/>
  <c r="K14" i="1"/>
  <c r="K13" i="1"/>
  <c r="L13" i="1" s="1"/>
  <c r="L12" i="1"/>
  <c r="K12" i="1"/>
  <c r="K11" i="1"/>
  <c r="L11" i="1" s="1"/>
  <c r="L10" i="1"/>
  <c r="K10" i="1"/>
  <c r="K9" i="1"/>
  <c r="L9" i="1" s="1"/>
  <c r="L8" i="1"/>
  <c r="K8" i="1"/>
  <c r="J6" i="1"/>
  <c r="I6" i="1"/>
  <c r="H6" i="1"/>
  <c r="K5" i="1"/>
  <c r="L5" i="1" s="1"/>
  <c r="K4" i="1"/>
  <c r="L4" i="1" s="1"/>
  <c r="K3" i="1"/>
  <c r="K6" i="1" s="1"/>
  <c r="K2" i="1"/>
  <c r="L2" i="1" s="1"/>
  <c r="L3" i="1" l="1"/>
  <c r="L6" i="1" s="1"/>
</calcChain>
</file>

<file path=xl/sharedStrings.xml><?xml version="1.0" encoding="utf-8"?>
<sst xmlns="http://schemas.openxmlformats.org/spreadsheetml/2006/main" count="1474" uniqueCount="419">
  <si>
    <t>DATE</t>
  </si>
  <si>
    <t>TKT</t>
  </si>
  <si>
    <t xml:space="preserve">  INVOICE </t>
  </si>
  <si>
    <t>PAX</t>
  </si>
  <si>
    <t>CO</t>
  </si>
  <si>
    <t>CCY</t>
  </si>
  <si>
    <t>PAYABLE</t>
  </si>
  <si>
    <t>ETRAVEL</t>
  </si>
  <si>
    <t>INVOICED</t>
  </si>
  <si>
    <t>GAIN</t>
  </si>
  <si>
    <t>%</t>
  </si>
  <si>
    <t xml:space="preserve"> TIN18042672 </t>
  </si>
  <si>
    <t xml:space="preserve"> THIONGO/EDWIN KABOCHI MR </t>
  </si>
  <si>
    <t xml:space="preserve"> OXFAM GB - REGIONAL CENTRE OFFICE </t>
  </si>
  <si>
    <t xml:space="preserve"> USD </t>
  </si>
  <si>
    <t xml:space="preserve"> SHAH/DRUMIL NIMESH MR </t>
  </si>
  <si>
    <t xml:space="preserve"> SHAH/TRUPTI MS </t>
  </si>
  <si>
    <t xml:space="preserve"> TIN18042756 </t>
  </si>
  <si>
    <t xml:space="preserve"> RODRIGUES/LEAL ELDREY MR </t>
  </si>
  <si>
    <t xml:space="preserve"> MARANATHA </t>
  </si>
  <si>
    <t xml:space="preserve"> TIN18042021 </t>
  </si>
  <si>
    <t xml:space="preserve"> WACHAGWI/FRANCIS MR </t>
  </si>
  <si>
    <t xml:space="preserve"> KENYA AIRPORTS AUTHORITY </t>
  </si>
  <si>
    <t xml:space="preserve"> KES </t>
  </si>
  <si>
    <t xml:space="preserve"> TIN18042701 </t>
  </si>
  <si>
    <t xml:space="preserve"> MBUI/JAMES </t>
  </si>
  <si>
    <t xml:space="preserve"> WAMBUI/BRIGID </t>
  </si>
  <si>
    <t xml:space="preserve"> TIN18042702 </t>
  </si>
  <si>
    <t xml:space="preserve"> KIAI/SAMUEL </t>
  </si>
  <si>
    <t xml:space="preserve"> ODHIAMBO/MARY </t>
  </si>
  <si>
    <t xml:space="preserve"> WAGAI/JULIUS </t>
  </si>
  <si>
    <t xml:space="preserve"> NGETICH/DAVID </t>
  </si>
  <si>
    <t xml:space="preserve"> KEMUNTO/ANNE </t>
  </si>
  <si>
    <t xml:space="preserve"> OBWOGE/NELSON </t>
  </si>
  <si>
    <t xml:space="preserve"> TIN18042699 </t>
  </si>
  <si>
    <t xml:space="preserve"> MANYARA/EVA </t>
  </si>
  <si>
    <t xml:space="preserve"> TIN18042869 </t>
  </si>
  <si>
    <t xml:space="preserve"> VANROOIJ/JOHANNA HENRICA MARIA </t>
  </si>
  <si>
    <t xml:space="preserve"> AMREF HEADQUARTERS </t>
  </si>
  <si>
    <t xml:space="preserve"> MUNGAI/MARGARET WAMBUI </t>
  </si>
  <si>
    <t xml:space="preserve"> MUYA/AISA </t>
  </si>
  <si>
    <t xml:space="preserve"> HAILU/YESHITILA </t>
  </si>
  <si>
    <t xml:space="preserve"> HLABANO/BONIFACE </t>
  </si>
  <si>
    <t xml:space="preserve"> TIN18042700 </t>
  </si>
  <si>
    <t xml:space="preserve"> NGIGI/DOMINIC </t>
  </si>
  <si>
    <t xml:space="preserve"> KAGURUSI/PATRICK TUMUSIIME </t>
  </si>
  <si>
    <t xml:space="preserve"> NDIAYE/BARA </t>
  </si>
  <si>
    <t xml:space="preserve"> MUKAMI/DIANA KAMAU </t>
  </si>
  <si>
    <t xml:space="preserve"> TIN18042792 </t>
  </si>
  <si>
    <t xml:space="preserve"> MWANGI/ANNE MS </t>
  </si>
  <si>
    <t xml:space="preserve"> ELIZABETH GLASER PAED. AIDS FOUNDATION </t>
  </si>
  <si>
    <t xml:space="preserve"> TIN18042794 </t>
  </si>
  <si>
    <t xml:space="preserve"> NGUGI/ALICE MS </t>
  </si>
  <si>
    <t xml:space="preserve"> TIN18042703 </t>
  </si>
  <si>
    <t xml:space="preserve"> MULAKU/FREDRICK </t>
  </si>
  <si>
    <t xml:space="preserve"> TIN18043118 </t>
  </si>
  <si>
    <t xml:space="preserve"> KASONZO/AUGUSTINE </t>
  </si>
  <si>
    <t xml:space="preserve"> TIN18042912 </t>
  </si>
  <si>
    <t xml:space="preserve"> OUMA/DANIEL MR </t>
  </si>
  <si>
    <t xml:space="preserve"> ENGENDERHEALTH </t>
  </si>
  <si>
    <t xml:space="preserve"> TIN18043907 </t>
  </si>
  <si>
    <t xml:space="preserve"> NYAGA/MARY ELIZABETH MS </t>
  </si>
  <si>
    <t xml:space="preserve"> CASH CLIENTS A/C RECEIVABLE </t>
  </si>
  <si>
    <t xml:space="preserve"> TIN18050409 </t>
  </si>
  <si>
    <t xml:space="preserve"> ABONGO/CHRIS DR </t>
  </si>
  <si>
    <t xml:space="preserve"> SUNY (AHADI) </t>
  </si>
  <si>
    <t xml:space="preserve"> TIN18044417 </t>
  </si>
  <si>
    <t xml:space="preserve"> GOCO/GEORGE </t>
  </si>
  <si>
    <t>not billed</t>
  </si>
  <si>
    <t>CHESEREK/JOHNMR</t>
  </si>
  <si>
    <t>WM</t>
  </si>
  <si>
    <t>KES</t>
  </si>
  <si>
    <t>TOTAL PAYABLE</t>
  </si>
  <si>
    <t>Prepared By stephen</t>
  </si>
  <si>
    <t>Sign:</t>
  </si>
  <si>
    <t>Date:</t>
  </si>
  <si>
    <t>Kindly Allocate your Account Accordingly</t>
  </si>
  <si>
    <t>AMOUNT AS PER INVOICE</t>
  </si>
  <si>
    <t>TOTAL UN &amp; DISPUTED</t>
  </si>
  <si>
    <t>AMOUNT PAYABLE</t>
  </si>
  <si>
    <t>Approvals</t>
  </si>
  <si>
    <t>Finance Department  Name…………………………………....Sign……………..……...……..Date………………</t>
  </si>
  <si>
    <t>AUTHORISED BY</t>
  </si>
  <si>
    <t xml:space="preserve">SIGN &amp; DATE </t>
  </si>
  <si>
    <t>MD</t>
  </si>
  <si>
    <t>EAST AFRICAN SAFARI AIR EXPRESS LTD</t>
  </si>
  <si>
    <t>USD</t>
  </si>
  <si>
    <t xml:space="preserve">  PAX_NAME </t>
  </si>
  <si>
    <t>TC</t>
  </si>
  <si>
    <t xml:space="preserve"> ATHUMBA/PETER </t>
  </si>
  <si>
    <t xml:space="preserve"> TIN18050368 </t>
  </si>
  <si>
    <t>WINFRED MUTHONI</t>
  </si>
  <si>
    <t xml:space="preserve"> ABDILLE/IBRAHIM </t>
  </si>
  <si>
    <t xml:space="preserve"> TIN18050367 </t>
  </si>
  <si>
    <t xml:space="preserve"> MWARUWA/ABRAHAM </t>
  </si>
  <si>
    <t xml:space="preserve"> TIN18050369 </t>
  </si>
  <si>
    <t xml:space="preserve"> MUHOHO/PATRICK </t>
  </si>
  <si>
    <t xml:space="preserve"> TIN18050370 </t>
  </si>
  <si>
    <t xml:space="preserve"> LANGAT/PHILIMON </t>
  </si>
  <si>
    <t xml:space="preserve"> KICHWEN/DANIEL MR </t>
  </si>
  <si>
    <t xml:space="preserve"> TIN18050364 </t>
  </si>
  <si>
    <t xml:space="preserve"> LIPPI/MOHAMMED MR </t>
  </si>
  <si>
    <t xml:space="preserve"> TIN18050781 </t>
  </si>
  <si>
    <t xml:space="preserve"> MUJURI/ELIJAH MR </t>
  </si>
  <si>
    <t xml:space="preserve"> TIN18050407 </t>
  </si>
  <si>
    <t>JESSICA OWITI</t>
  </si>
  <si>
    <t xml:space="preserve"> OSMAN/MOHAMED MR </t>
  </si>
  <si>
    <t xml:space="preserve"> WORLD VISION-KENYA </t>
  </si>
  <si>
    <t xml:space="preserve"> TIN18050904 </t>
  </si>
  <si>
    <t xml:space="preserve"> OKOCHI/BWIRE MR </t>
  </si>
  <si>
    <t xml:space="preserve"> TIN18050778 </t>
  </si>
  <si>
    <t xml:space="preserve"> GITONGA/VICTOR MR </t>
  </si>
  <si>
    <t xml:space="preserve"> AYLING/KATIE MS </t>
  </si>
  <si>
    <t xml:space="preserve"> NESTLE EQUATORIAL AFRICA REGION </t>
  </si>
  <si>
    <t xml:space="preserve"> TIN18052034 </t>
  </si>
  <si>
    <t xml:space="preserve"> CHAKACHA/EVE MS </t>
  </si>
  <si>
    <t xml:space="preserve"> OSANO/THOMAS MR </t>
  </si>
  <si>
    <t xml:space="preserve"> TIN18051614 </t>
  </si>
  <si>
    <t xml:space="preserve"> LOCKHART/LINDA MS </t>
  </si>
  <si>
    <t xml:space="preserve"> TIN18051844 </t>
  </si>
  <si>
    <t>SOPHIE NGUNJIRI</t>
  </si>
  <si>
    <t xml:space="preserve"> ONGORO/BEATRICE MS </t>
  </si>
  <si>
    <t xml:space="preserve"> TIN18051300 </t>
  </si>
  <si>
    <t xml:space="preserve"> NDIRANGU/JOHN MR </t>
  </si>
  <si>
    <t xml:space="preserve"> TIN18051299 </t>
  </si>
  <si>
    <t xml:space="preserve"> MWIRIGI/ALICE MS </t>
  </si>
  <si>
    <t xml:space="preserve"> TIN18051649 </t>
  </si>
  <si>
    <t xml:space="preserve"> MURUGI/ELIZABETH MS </t>
  </si>
  <si>
    <t xml:space="preserve"> WAFULA/GEOFFREY MR </t>
  </si>
  <si>
    <t xml:space="preserve"> TIN18052039 </t>
  </si>
  <si>
    <t>LUCYWAMBUI</t>
  </si>
  <si>
    <t xml:space="preserve"> NGURE/TIMOTHY MR </t>
  </si>
  <si>
    <t xml:space="preserve"> CATHOLIC RELIEF SERVICES </t>
  </si>
  <si>
    <t xml:space="preserve"> TIN18051667 </t>
  </si>
  <si>
    <t>CAROLINE GICHOHI</t>
  </si>
  <si>
    <t xml:space="preserve"> OBWOGE/NELSON MR </t>
  </si>
  <si>
    <t xml:space="preserve"> TIN18051831 </t>
  </si>
  <si>
    <t xml:space="preserve"> NGETICH/DAVID MR </t>
  </si>
  <si>
    <t xml:space="preserve"> EYANAE/CHRISTINE MS </t>
  </si>
  <si>
    <t xml:space="preserve"> TIN18051832 </t>
  </si>
  <si>
    <t xml:space="preserve"> WAFUBWA/JACINTA MS </t>
  </si>
  <si>
    <t xml:space="preserve"> TIN18051830 </t>
  </si>
  <si>
    <t xml:space="preserve"> WAMBUGU/ALICE MS </t>
  </si>
  <si>
    <t xml:space="preserve"> TIN18052058 </t>
  </si>
  <si>
    <t>LYDIA NECHESA</t>
  </si>
  <si>
    <t xml:space="preserve"> AMBIYO/EUNICE MS </t>
  </si>
  <si>
    <t xml:space="preserve"> TIN18051669 </t>
  </si>
  <si>
    <t xml:space="preserve"> LIPPI/MOHAMMED </t>
  </si>
  <si>
    <t xml:space="preserve"> TIN18052094 </t>
  </si>
  <si>
    <t>SRH</t>
  </si>
  <si>
    <t>5H515</t>
  </si>
  <si>
    <t>LUSENAKA/MARTINMR</t>
  </si>
  <si>
    <t>KEMBOI/BERICKIPLIMOMR</t>
  </si>
  <si>
    <t>KAGOTHO/JUDITHMS</t>
  </si>
  <si>
    <t>MAREKIA/ANTHONYMR</t>
  </si>
  <si>
    <t>HAWA BARRE</t>
  </si>
  <si>
    <t>ABDILLE/MARIAMYALAHOWMS</t>
  </si>
  <si>
    <t>gain</t>
  </si>
  <si>
    <t>UN</t>
  </si>
  <si>
    <t>KCB</t>
  </si>
  <si>
    <t>LESS :PAID FOR HQ</t>
  </si>
  <si>
    <t>AMOUNT PAYABLE FOR UN</t>
  </si>
  <si>
    <t xml:space="preserve"> NJOKI/ALICE NJERI MS </t>
  </si>
  <si>
    <t xml:space="preserve"> PRICEWATERHOUSCOOPERS LIMITED </t>
  </si>
  <si>
    <t>OBEDS</t>
  </si>
  <si>
    <t xml:space="preserve"> TIN18052627 </t>
  </si>
  <si>
    <t xml:space="preserve"> OTOLO/ISAAC </t>
  </si>
  <si>
    <t xml:space="preserve"> KIATTU/JUNE MWENDE MS </t>
  </si>
  <si>
    <t xml:space="preserve"> OSER/GABRIEL ALAN </t>
  </si>
  <si>
    <t xml:space="preserve"> VALAR FRONTIER </t>
  </si>
  <si>
    <t xml:space="preserve"> TIN18052510 </t>
  </si>
  <si>
    <t xml:space="preserve"> DEBLASIO/JOHNF MR </t>
  </si>
  <si>
    <t xml:space="preserve"> DEBLASIO/GIANP MR </t>
  </si>
  <si>
    <t xml:space="preserve"> MODICA/JOSEPHJ MR </t>
  </si>
  <si>
    <t xml:space="preserve"> MODICA/JOSEPHA MR </t>
  </si>
  <si>
    <t xml:space="preserve"> MILLS/ALICIA CAROLINE </t>
  </si>
  <si>
    <t>OBEDS ORIKU</t>
  </si>
  <si>
    <t xml:space="preserve"> TIN18054456 </t>
  </si>
  <si>
    <t xml:space="preserve"> KOECH/JOYCE CHEPTOO </t>
  </si>
  <si>
    <t>TOTAL</t>
  </si>
  <si>
    <t xml:space="preserve"> NDUNGU/PETER MR </t>
  </si>
  <si>
    <t xml:space="preserve"> TIN18053691 </t>
  </si>
  <si>
    <t xml:space="preserve"> KUTETE/REBECCA MS </t>
  </si>
  <si>
    <t xml:space="preserve"> NDIRANGU/JULIUS MR </t>
  </si>
  <si>
    <t xml:space="preserve"> MITSUMI/ATHMAN MR </t>
  </si>
  <si>
    <t xml:space="preserve"> CHEPCHUMBA/JANE MS </t>
  </si>
  <si>
    <t xml:space="preserve"> TIN18052035 </t>
  </si>
  <si>
    <t xml:space="preserve"> NDUNGU/GEORGE MR </t>
  </si>
  <si>
    <t xml:space="preserve"> TIN18052337 </t>
  </si>
  <si>
    <t xml:space="preserve"> KISANG/BENJAMIN MR </t>
  </si>
  <si>
    <t>YUAITHORITY RTS AUTHORITYNCHESTHORITY</t>
  </si>
  <si>
    <t xml:space="preserve"> TIN18053695 </t>
  </si>
  <si>
    <t xml:space="preserve"> WAMBINYA/FIDEL MR </t>
  </si>
  <si>
    <t>LYDIA NLCHESA</t>
  </si>
  <si>
    <t xml:space="preserve"> TIN18052334 </t>
  </si>
  <si>
    <t xml:space="preserve"> MURAGE/HARRIET NTINYARI MS </t>
  </si>
  <si>
    <t xml:space="preserve"> PLAN INTERNATIONAL KISUMU </t>
  </si>
  <si>
    <t>FATUMA MOH</t>
  </si>
  <si>
    <t xml:space="preserve"> TIN18052574 </t>
  </si>
  <si>
    <t xml:space="preserve"> MURIITHI/VICTOR MACHARIA MR </t>
  </si>
  <si>
    <t xml:space="preserve"> TIN18052576 </t>
  </si>
  <si>
    <t xml:space="preserve"> OTIENO/SUSAN MS </t>
  </si>
  <si>
    <t>LYDIA NNCHESA</t>
  </si>
  <si>
    <t xml:space="preserve"> TIN18052335 </t>
  </si>
  <si>
    <t xml:space="preserve"> MOSETI/EASTERLINA </t>
  </si>
  <si>
    <t>LYDIA NLINACHESA</t>
  </si>
  <si>
    <t xml:space="preserve"> MR MOSES WAMALWA </t>
  </si>
  <si>
    <t xml:space="preserve"> TIN18053688 </t>
  </si>
  <si>
    <t xml:space="preserve"> MWIRIGI/JOSHUA MR </t>
  </si>
  <si>
    <t xml:space="preserve"> TIN18053105 </t>
  </si>
  <si>
    <t xml:space="preserve"> OGUNDE/GIDEON MR </t>
  </si>
  <si>
    <t xml:space="preserve"> WAITHERU/JOSEPH MR </t>
  </si>
  <si>
    <t xml:space="preserve"> TIN18053054 </t>
  </si>
  <si>
    <t xml:space="preserve"> WEKESA/EDMOND MR </t>
  </si>
  <si>
    <t xml:space="preserve"> ODONGO/ANTHONY MR </t>
  </si>
  <si>
    <t xml:space="preserve"> GAMBERE/ELIJAH MR </t>
  </si>
  <si>
    <t>LYDIA NHCHESA</t>
  </si>
  <si>
    <t xml:space="preserve"> TIN18053709 </t>
  </si>
  <si>
    <t xml:space="preserve"> ALI/SHUKRI MR </t>
  </si>
  <si>
    <t xml:space="preserve"> TIN18053689 </t>
  </si>
  <si>
    <t xml:space="preserve"> KICHAMU/EDITH MS </t>
  </si>
  <si>
    <t xml:space="preserve"> FARM AFRICA </t>
  </si>
  <si>
    <t>MCRA HCHESA</t>
  </si>
  <si>
    <t xml:space="preserve"> TIN18054454 </t>
  </si>
  <si>
    <t xml:space="preserve"> MAINA/JOHN MR </t>
  </si>
  <si>
    <t xml:space="preserve"> TIN18053696 </t>
  </si>
  <si>
    <t xml:space="preserve"> NIMBONA/GODEFROID MR </t>
  </si>
  <si>
    <t>FELICITY</t>
  </si>
  <si>
    <t xml:space="preserve"> TIN18053763 </t>
  </si>
  <si>
    <t xml:space="preserve"> KURAO/DANIEL MR </t>
  </si>
  <si>
    <t xml:space="preserve"> OMONDI/NESTOR MR </t>
  </si>
  <si>
    <t xml:space="preserve"> TIN18053684 </t>
  </si>
  <si>
    <t xml:space="preserve"> RUTO/JONATHAN MR </t>
  </si>
  <si>
    <t xml:space="preserve"> KIM/JUNGSUH MR </t>
  </si>
  <si>
    <t xml:space="preserve"> TIN18054052 </t>
  </si>
  <si>
    <t xml:space="preserve"> KIM/YOONSIK MR </t>
  </si>
  <si>
    <t>LYDIA NKCHESA</t>
  </si>
  <si>
    <t xml:space="preserve"> KWON/HYUNBOK MR </t>
  </si>
  <si>
    <t xml:space="preserve"> SHIN/HONGRAN MS </t>
  </si>
  <si>
    <t xml:space="preserve"> SHIN/HEONCHEOL MR </t>
  </si>
  <si>
    <t xml:space="preserve"> KIM/YANGSOOK MS </t>
  </si>
  <si>
    <t xml:space="preserve"> OH/YOUNGWHAN MR </t>
  </si>
  <si>
    <t xml:space="preserve"> KANG/SUNHEE/MS </t>
  </si>
  <si>
    <t xml:space="preserve"> SHIN/CHANGHYUN MR </t>
  </si>
  <si>
    <t xml:space="preserve"> SHIN/EUNKYUNG MS </t>
  </si>
  <si>
    <t>LYDIA NGCHESA</t>
  </si>
  <si>
    <t xml:space="preserve"> LEE/YONGSUNG MR </t>
  </si>
  <si>
    <t xml:space="preserve"> CHOI/SOONYOUNG MS </t>
  </si>
  <si>
    <t xml:space="preserve"> JEON/JIN MR </t>
  </si>
  <si>
    <t xml:space="preserve"> KIM/TAEK JEONG MS </t>
  </si>
  <si>
    <t xml:space="preserve"> ODHIAMBO/SYLVIA MS </t>
  </si>
  <si>
    <t>LYDIA NACHESA</t>
  </si>
  <si>
    <t xml:space="preserve"> TIN18054053 </t>
  </si>
  <si>
    <t xml:space="preserve"> NYAMBURA/GRACE MS </t>
  </si>
  <si>
    <t xml:space="preserve"> TIN18053927 </t>
  </si>
  <si>
    <t xml:space="preserve"> NGETICH/BEATRICE </t>
  </si>
  <si>
    <t xml:space="preserve"> MOGAKA/CHRISANTUS </t>
  </si>
  <si>
    <t xml:space="preserve"> TIN18053928 </t>
  </si>
  <si>
    <t xml:space="preserve"> WAWERU/JAMES MR </t>
  </si>
  <si>
    <t xml:space="preserve"> TIN18054125 </t>
  </si>
  <si>
    <t xml:space="preserve"> MUTANU/CECILIA MS </t>
  </si>
  <si>
    <t xml:space="preserve"> TIN18054267 </t>
  </si>
  <si>
    <t xml:space="preserve"> BIGOGO/ERICK MR </t>
  </si>
  <si>
    <t xml:space="preserve"> TIN18054545 </t>
  </si>
  <si>
    <t>OUKO/MARENAMS</t>
  </si>
  <si>
    <t>WASIKE J</t>
  </si>
  <si>
    <t>MWANGI/BACKSONMR</t>
  </si>
  <si>
    <t>KIKANGA/ABDULAZIZMR</t>
  </si>
  <si>
    <t>CONTE/ANNALISAMS</t>
  </si>
  <si>
    <t>HUGHES/SHAUNMR</t>
  </si>
  <si>
    <t>DEESCORAZA/SEBASTIANMR</t>
  </si>
  <si>
    <t>OSEKO/NAPHTALIMR</t>
  </si>
  <si>
    <t>MASTU/SHAHINMS</t>
  </si>
  <si>
    <t>AO</t>
  </si>
  <si>
    <t xml:space="preserve"> TCHOKETCH/ABDELHAFID MR </t>
  </si>
  <si>
    <t xml:space="preserve"> CREDIT CARD CLIENTS RECEIVABLE </t>
  </si>
  <si>
    <t xml:space="preserve"> TIN18054651 </t>
  </si>
  <si>
    <t xml:space="preserve"> OGETO/VERONICA KEMUNTO MS </t>
  </si>
  <si>
    <t xml:space="preserve"> BOSIRE/EMILY KERUBO </t>
  </si>
  <si>
    <t xml:space="preserve"> TCHOKETCH/SARAH MS </t>
  </si>
  <si>
    <t xml:space="preserve"> TCHOKETCH/SOPHIA MS </t>
  </si>
  <si>
    <t xml:space="preserve"> TCHOKETCH/ADAM MSTR </t>
  </si>
  <si>
    <t xml:space="preserve"> TCHOKETCH/RYAN MSTR </t>
  </si>
  <si>
    <t>EAST AFRICAN SAFARI AIR EXPRESS LTD-MAY 2018</t>
  </si>
  <si>
    <t>TIN18053105</t>
  </si>
  <si>
    <t>TIN18053967</t>
  </si>
  <si>
    <t>TIN17111715</t>
  </si>
  <si>
    <t>ECHO EUROPEAN</t>
  </si>
  <si>
    <t>CATHOLIC RELIEF</t>
  </si>
  <si>
    <t>Credit Note</t>
  </si>
  <si>
    <t>Date-----------------</t>
  </si>
  <si>
    <t>sign</t>
  </si>
  <si>
    <t>Finance Department  Name…………………………………....date……………..……...……..sign………………</t>
  </si>
  <si>
    <t>Dispute amount on TKT--</t>
  </si>
  <si>
    <t xml:space="preserve">  TKT</t>
  </si>
  <si>
    <t xml:space="preserve">  PAX_ </t>
  </si>
  <si>
    <t xml:space="preserve"> JOSIAH/CHRISTIAN MR </t>
  </si>
  <si>
    <t>ACE</t>
  </si>
  <si>
    <t xml:space="preserve"> TIN18060257 </t>
  </si>
  <si>
    <t xml:space="preserve"> OTIENO/SUSAN UMAZI </t>
  </si>
  <si>
    <t xml:space="preserve"> TIN18060166 </t>
  </si>
  <si>
    <t xml:space="preserve"> UZEL/TOLE MR </t>
  </si>
  <si>
    <t xml:space="preserve"> TIN18060535 </t>
  </si>
  <si>
    <t xml:space="preserve"> NJENGA/NJOKI ETAH </t>
  </si>
  <si>
    <t xml:space="preserve"> TIN18060798 </t>
  </si>
  <si>
    <t xml:space="preserve"> OWINO/DOMITILA VALERIE </t>
  </si>
  <si>
    <t xml:space="preserve"> WAMBIYA/FIDEL MR </t>
  </si>
  <si>
    <t xml:space="preserve"> TIN18060822 </t>
  </si>
  <si>
    <t xml:space="preserve"> CHEBII/MOSES </t>
  </si>
  <si>
    <t xml:space="preserve"> TIN18060796 </t>
  </si>
  <si>
    <t xml:space="preserve"> OCHOLA/PETER MR </t>
  </si>
  <si>
    <t xml:space="preserve"> TIN18061088 </t>
  </si>
  <si>
    <t xml:space="preserve"> MBOGO/MUKAMI MS </t>
  </si>
  <si>
    <t>SALLY</t>
  </si>
  <si>
    <t xml:space="preserve"> TIN18061114 </t>
  </si>
  <si>
    <t xml:space="preserve"> KIPTOO/MILKA </t>
  </si>
  <si>
    <t xml:space="preserve"> NDIRANGU/WANGAI MR </t>
  </si>
  <si>
    <t xml:space="preserve"> TIN18061718 </t>
  </si>
  <si>
    <t xml:space="preserve"> WAIGANJO/KAMOTHO MR </t>
  </si>
  <si>
    <t xml:space="preserve"> TIN18061716 </t>
  </si>
  <si>
    <t xml:space="preserve"> MARITA/NELSON MR </t>
  </si>
  <si>
    <t xml:space="preserve"> TIN18061717 </t>
  </si>
  <si>
    <t>AKUMU/DOROTHYMS</t>
  </si>
  <si>
    <t>SALOME SEWE</t>
  </si>
  <si>
    <t>KICHOI/STELLAHMS</t>
  </si>
  <si>
    <t>KIPROP/KENNETHMR</t>
  </si>
  <si>
    <t>KAMUNYU/ANDREWMR</t>
  </si>
  <si>
    <t>NGIGI/DOMINICMR</t>
  </si>
  <si>
    <t>RUTO/JONATHANMR</t>
  </si>
  <si>
    <t xml:space="preserve">6//2018   </t>
  </si>
  <si>
    <t>KIRUI/JOSHUACHERUIYOTMR</t>
  </si>
  <si>
    <t>Prepared By stephen N</t>
  </si>
  <si>
    <t>EAST AFRICAN SAFARI AIR EXPRESS LTD-JUNE 2018</t>
  </si>
  <si>
    <t>NOT BILLED</t>
  </si>
  <si>
    <t>awaiting lpo</t>
  </si>
  <si>
    <t>submitted</t>
  </si>
  <si>
    <t>INV</t>
  </si>
  <si>
    <t xml:space="preserve"> CHEWA/JASON MR </t>
  </si>
  <si>
    <t xml:space="preserve"> TIN18061715 </t>
  </si>
  <si>
    <t xml:space="preserve"> TIN18062421 </t>
  </si>
  <si>
    <t xml:space="preserve"> KAGOTHO/LAWRENCE WACHIRA </t>
  </si>
  <si>
    <t xml:space="preserve"> TIN18063687 </t>
  </si>
  <si>
    <t xml:space="preserve"> LANGAT/HELLEN </t>
  </si>
  <si>
    <t xml:space="preserve"> TIN18063594 </t>
  </si>
  <si>
    <t xml:space="preserve"> MBOANI/GILBERT </t>
  </si>
  <si>
    <t xml:space="preserve"> ROMBO/CHARLES </t>
  </si>
  <si>
    <t xml:space="preserve"> RUTO/JONATHAN </t>
  </si>
  <si>
    <t xml:space="preserve"> TIN18064055 </t>
  </si>
  <si>
    <t xml:space="preserve"> MATHEKA/MORRIS </t>
  </si>
  <si>
    <t>FELICITY NJIRU</t>
  </si>
  <si>
    <t xml:space="preserve"> LOOLPAPIT/MORES </t>
  </si>
  <si>
    <t>GICHUHI/EVANSMR</t>
  </si>
  <si>
    <t>TACHIONA/TREVORTAKAPONDWAMR</t>
  </si>
  <si>
    <t>SALLY O</t>
  </si>
  <si>
    <t>KIUNGA/MARGARETWAMBUIMS</t>
  </si>
  <si>
    <t>ANYANZWA/JAQUELINEAKADOMS</t>
  </si>
  <si>
    <t>WAIGANJO/PETERMR</t>
  </si>
  <si>
    <t>WERU/SAMUELMR</t>
  </si>
  <si>
    <t>MBOBUA/GEORGEMR</t>
  </si>
  <si>
    <t>WANGALWA/GILBERTMR</t>
  </si>
  <si>
    <t>EAST AFRICAN SAFARI AIR EXPRESS LTD-JUNE Q2 2018</t>
  </si>
  <si>
    <t xml:space="preserve"> AKALA/MILCAH </t>
  </si>
  <si>
    <t xml:space="preserve"> TIN18064187 </t>
  </si>
  <si>
    <t xml:space="preserve"> MURITHI/JUDY </t>
  </si>
  <si>
    <t xml:space="preserve"> VAYONDA/ONGAYA </t>
  </si>
  <si>
    <t xml:space="preserve"> TIN18064188 </t>
  </si>
  <si>
    <t xml:space="preserve"> TIN18064183 </t>
  </si>
  <si>
    <t xml:space="preserve"> OLOO/EDWIN </t>
  </si>
  <si>
    <t xml:space="preserve"> WAFULA/ALVIN </t>
  </si>
  <si>
    <t xml:space="preserve"> IMBAI/LYNNEA </t>
  </si>
  <si>
    <t xml:space="preserve"> MOHAMED/ABDINASIR ADEN </t>
  </si>
  <si>
    <t xml:space="preserve"> TIN18064169 </t>
  </si>
  <si>
    <t>awaiting sahra approval</t>
  </si>
  <si>
    <t>disputed</t>
  </si>
  <si>
    <t>less:disputed tickets</t>
  </si>
  <si>
    <t>TICKET</t>
  </si>
  <si>
    <t>TIN</t>
  </si>
  <si>
    <t xml:space="preserve">ETRAVEL </t>
  </si>
  <si>
    <t xml:space="preserve">INVOICED </t>
  </si>
  <si>
    <t>305 2300484117/1</t>
  </si>
  <si>
    <t>SANKAN/ELIJAHNATOSIMR</t>
  </si>
  <si>
    <t>GRACE NJENGA</t>
  </si>
  <si>
    <t xml:space="preserve"> TIN18110078 </t>
  </si>
  <si>
    <t>305 2300483925/2</t>
  </si>
  <si>
    <t>OGUNDE/OSCARMR</t>
  </si>
  <si>
    <t xml:space="preserve"> SYMBION KENYA LIMITED </t>
  </si>
  <si>
    <t xml:space="preserve"> TIN18110812 </t>
  </si>
  <si>
    <t>Total</t>
  </si>
  <si>
    <t xml:space="preserve">Not Billed </t>
  </si>
  <si>
    <t>305 2300484803/1</t>
  </si>
  <si>
    <t>MULEI/CATHERINEMS</t>
  </si>
  <si>
    <t>305 2300485693/1</t>
  </si>
  <si>
    <t>ABDILLE/ABDIRAHMANMADHOWMR</t>
  </si>
  <si>
    <t>305 2300485695/1</t>
  </si>
  <si>
    <t>HASSAN/IBRAHIMABDIMR</t>
  </si>
  <si>
    <t>305 2300485695/2</t>
  </si>
  <si>
    <t>305 2300485693/2</t>
  </si>
  <si>
    <t>305 2300486132/1</t>
  </si>
  <si>
    <t>BILLOW/ABDIHAKIMMR</t>
  </si>
  <si>
    <t>305 2300486133/1</t>
  </si>
  <si>
    <t>AHMED/HUSSEINMOHAMEDMR</t>
  </si>
  <si>
    <t>305 2300486132/2</t>
  </si>
  <si>
    <t>Total Payable</t>
  </si>
  <si>
    <t>EAST AFRICAN SAFARI AIR EXPRESS LTD-NOV Q1 2018</t>
  </si>
  <si>
    <t>JUMA/GEOFFREYMR</t>
  </si>
  <si>
    <t>305 2300490454/1</t>
  </si>
  <si>
    <t>Date</t>
  </si>
  <si>
    <t>Not billed</t>
  </si>
  <si>
    <t>EAST AFRICAN SAFARI AIR EXPRESS LTD-NOV Q2 2018</t>
  </si>
  <si>
    <t>305 23004872002</t>
  </si>
  <si>
    <t xml:space="preserve"> WAINAINA/KELVIN MR </t>
  </si>
  <si>
    <t>EK</t>
  </si>
  <si>
    <t xml:space="preserve"> TIN18113234 </t>
  </si>
  <si>
    <t>GITONGA/FRANCISMR</t>
  </si>
  <si>
    <t>MOGAKA/SHARONMS</t>
  </si>
  <si>
    <t>GUAMA/SIMONMR</t>
  </si>
  <si>
    <t>ONYANGO/GEORGEMR</t>
  </si>
  <si>
    <t>LOONIYO/PHILIPMR</t>
  </si>
  <si>
    <t>NGONJO/GEOFFREYMR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</si>
</sst>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09]d\-mmm\-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u/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279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164" fontId="0" fillId="0" borderId="2" xfId="1" applyFont="1" applyBorder="1"/>
    <xf numFmtId="0" fontId="0" fillId="0" borderId="3" xfId="0" applyBorder="1"/>
    <xf numFmtId="15" fontId="0" fillId="0" borderId="4" xfId="0" applyNumberFormat="1" applyBorder="1"/>
    <xf numFmtId="0" fontId="0" fillId="0" borderId="5" xfId="0" applyBorder="1" applyAlignment="1">
      <alignment horizontal="center"/>
    </xf>
    <xf numFmtId="0" fontId="0" fillId="0" borderId="5" xfId="0" applyBorder="1"/>
    <xf numFmtId="164" fontId="0" fillId="0" borderId="5" xfId="1" applyFont="1" applyBorder="1"/>
    <xf numFmtId="0" fontId="0" fillId="0" borderId="6" xfId="0" applyBorder="1"/>
    <xf numFmtId="15" fontId="0" fillId="0" borderId="7" xfId="0" applyNumberFormat="1" applyBorder="1"/>
    <xf numFmtId="0" fontId="0" fillId="0" borderId="8" xfId="0" applyBorder="1" applyAlignment="1">
      <alignment horizontal="center"/>
    </xf>
    <xf numFmtId="0" fontId="0" fillId="0" borderId="8" xfId="0" applyBorder="1"/>
    <xf numFmtId="164" fontId="0" fillId="0" borderId="8" xfId="1" applyFont="1" applyBorder="1"/>
    <xf numFmtId="0" fontId="0" fillId="0" borderId="9" xfId="0" applyBorder="1"/>
    <xf numFmtId="15" fontId="0" fillId="0" borderId="10" xfId="0" applyNumberFormat="1" applyBorder="1"/>
    <xf numFmtId="0" fontId="0" fillId="0" borderId="11" xfId="0" applyBorder="1" applyAlignment="1">
      <alignment horizontal="center"/>
    </xf>
    <xf numFmtId="0" fontId="0" fillId="0" borderId="11" xfId="0" applyBorder="1"/>
    <xf numFmtId="164" fontId="0" fillId="0" borderId="11" xfId="1" applyFont="1" applyBorder="1"/>
    <xf numFmtId="9" fontId="0" fillId="0" borderId="12" xfId="2" applyFont="1" applyBorder="1"/>
    <xf numFmtId="0" fontId="0" fillId="0" borderId="0" xfId="0" applyAlignment="1">
      <alignment horizontal="center"/>
    </xf>
    <xf numFmtId="0" fontId="0" fillId="0" borderId="13" xfId="0" applyBorder="1"/>
    <xf numFmtId="164" fontId="2" fillId="0" borderId="13" xfId="1" applyFont="1" applyBorder="1"/>
    <xf numFmtId="9" fontId="2" fillId="0" borderId="13" xfId="2" applyFont="1" applyBorder="1"/>
    <xf numFmtId="164" fontId="0" fillId="0" borderId="0" xfId="1" applyFont="1"/>
    <xf numFmtId="15" fontId="0" fillId="0" borderId="14" xfId="0" applyNumberFormat="1" applyBorder="1"/>
    <xf numFmtId="0" fontId="0" fillId="0" borderId="15" xfId="0" applyBorder="1" applyAlignment="1">
      <alignment horizontal="center"/>
    </xf>
    <xf numFmtId="0" fontId="0" fillId="0" borderId="15" xfId="0" applyBorder="1"/>
    <xf numFmtId="164" fontId="0" fillId="0" borderId="15" xfId="1" applyFont="1" applyBorder="1"/>
    <xf numFmtId="9" fontId="0" fillId="0" borderId="16" xfId="2" applyFont="1" applyBorder="1"/>
    <xf numFmtId="9" fontId="0" fillId="0" borderId="9" xfId="2" applyFont="1" applyBorder="1"/>
    <xf numFmtId="15" fontId="0" fillId="0" borderId="13" xfId="0" applyNumberFormat="1" applyBorder="1"/>
    <xf numFmtId="0" fontId="0" fillId="0" borderId="13" xfId="0" applyBorder="1" applyAlignment="1">
      <alignment horizontal="center"/>
    </xf>
    <xf numFmtId="164" fontId="0" fillId="0" borderId="13" xfId="1" applyFont="1" applyBorder="1"/>
    <xf numFmtId="9" fontId="0" fillId="0" borderId="13" xfId="2" applyFont="1" applyBorder="1"/>
    <xf numFmtId="0" fontId="2" fillId="0" borderId="0" xfId="0" applyFont="1"/>
    <xf numFmtId="15" fontId="0" fillId="0" borderId="17" xfId="0" applyNumberFormat="1" applyFill="1" applyBorder="1"/>
    <xf numFmtId="0" fontId="0" fillId="0" borderId="18" xfId="0" applyFill="1" applyBorder="1" applyAlignment="1">
      <alignment horizontal="center"/>
    </xf>
    <xf numFmtId="0" fontId="0" fillId="0" borderId="18" xfId="0" applyFill="1" applyBorder="1"/>
    <xf numFmtId="164" fontId="0" fillId="0" borderId="18" xfId="1" applyFont="1" applyFill="1" applyBorder="1"/>
    <xf numFmtId="0" fontId="0" fillId="0" borderId="0" xfId="0" applyFill="1"/>
    <xf numFmtId="0" fontId="2" fillId="0" borderId="17" xfId="0" applyFont="1" applyBorder="1"/>
    <xf numFmtId="164" fontId="2" fillId="0" borderId="17" xfId="1" applyFont="1" applyBorder="1"/>
    <xf numFmtId="9" fontId="4" fillId="0" borderId="0" xfId="2" applyFont="1"/>
    <xf numFmtId="0" fontId="6" fillId="0" borderId="19" xfId="3" applyFont="1" applyFill="1" applyBorder="1"/>
    <xf numFmtId="0" fontId="6" fillId="0" borderId="20" xfId="3" applyFont="1" applyFill="1" applyBorder="1"/>
    <xf numFmtId="0" fontId="6" fillId="0" borderId="25" xfId="3" applyFont="1" applyFill="1" applyBorder="1"/>
    <xf numFmtId="0" fontId="6" fillId="0" borderId="26" xfId="3" applyFont="1" applyFill="1" applyBorder="1"/>
    <xf numFmtId="0" fontId="7" fillId="0" borderId="20" xfId="3" applyFont="1" applyFill="1" applyBorder="1"/>
    <xf numFmtId="0" fontId="6" fillId="0" borderId="20" xfId="0" applyFont="1" applyFill="1" applyBorder="1" applyAlignment="1">
      <alignment wrapText="1"/>
    </xf>
    <xf numFmtId="164" fontId="6" fillId="0" borderId="20" xfId="1" applyFont="1" applyFill="1" applyBorder="1" applyAlignment="1">
      <alignment horizontal="right" wrapText="1"/>
    </xf>
    <xf numFmtId="164" fontId="6" fillId="0" borderId="20" xfId="1" applyFont="1" applyFill="1" applyBorder="1" applyAlignment="1">
      <alignment wrapText="1"/>
    </xf>
    <xf numFmtId="164" fontId="6" fillId="0" borderId="21" xfId="1" applyFont="1" applyFill="1" applyBorder="1"/>
    <xf numFmtId="0" fontId="6" fillId="0" borderId="27" xfId="3" applyFont="1" applyFill="1" applyBorder="1"/>
    <xf numFmtId="0" fontId="6" fillId="0" borderId="0" xfId="3" applyFont="1" applyFill="1" applyBorder="1"/>
    <xf numFmtId="14" fontId="6" fillId="0" borderId="28" xfId="3" applyNumberFormat="1" applyFont="1" applyFill="1" applyBorder="1" applyAlignment="1">
      <alignment horizontal="right"/>
    </xf>
    <xf numFmtId="0" fontId="6" fillId="0" borderId="29" xfId="3" applyFont="1" applyFill="1" applyBorder="1"/>
    <xf numFmtId="0" fontId="7" fillId="0" borderId="0" xfId="3" applyFont="1" applyFill="1" applyBorder="1"/>
    <xf numFmtId="0" fontId="6" fillId="0" borderId="0" xfId="0" applyFont="1" applyFill="1" applyBorder="1" applyAlignment="1">
      <alignment wrapText="1"/>
    </xf>
    <xf numFmtId="164" fontId="6" fillId="0" borderId="0" xfId="1" applyFont="1" applyFill="1" applyBorder="1" applyAlignment="1">
      <alignment horizontal="right" wrapText="1"/>
    </xf>
    <xf numFmtId="164" fontId="6" fillId="0" borderId="0" xfId="1" applyFont="1" applyFill="1" applyBorder="1" applyAlignment="1">
      <alignment wrapText="1"/>
    </xf>
    <xf numFmtId="164" fontId="6" fillId="0" borderId="30" xfId="1" applyFont="1" applyFill="1" applyBorder="1"/>
    <xf numFmtId="0" fontId="6" fillId="0" borderId="31" xfId="3" applyFont="1" applyFill="1" applyBorder="1"/>
    <xf numFmtId="0" fontId="6" fillId="0" borderId="32" xfId="3" applyFont="1" applyFill="1" applyBorder="1"/>
    <xf numFmtId="0" fontId="6" fillId="0" borderId="33" xfId="3" applyFont="1" applyFill="1" applyBorder="1"/>
    <xf numFmtId="0" fontId="7" fillId="0" borderId="35" xfId="3" applyFont="1" applyFill="1" applyBorder="1"/>
    <xf numFmtId="0" fontId="7" fillId="0" borderId="35" xfId="0" applyFont="1" applyFill="1" applyBorder="1" applyAlignment="1">
      <alignment wrapText="1"/>
    </xf>
    <xf numFmtId="164" fontId="7" fillId="0" borderId="35" xfId="1" applyFont="1" applyFill="1" applyBorder="1" applyAlignment="1">
      <alignment horizontal="right" wrapText="1"/>
    </xf>
    <xf numFmtId="164" fontId="7" fillId="0" borderId="0" xfId="1" applyFont="1" applyFill="1" applyBorder="1" applyAlignment="1">
      <alignment wrapText="1"/>
    </xf>
    <xf numFmtId="164" fontId="7" fillId="0" borderId="30" xfId="1" applyFont="1" applyFill="1" applyBorder="1"/>
    <xf numFmtId="0" fontId="7" fillId="0" borderId="27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wrapText="1"/>
    </xf>
    <xf numFmtId="164" fontId="7" fillId="0" borderId="0" xfId="1" applyFont="1" applyFill="1" applyBorder="1" applyAlignment="1">
      <alignment horizontal="right" wrapText="1"/>
    </xf>
    <xf numFmtId="0" fontId="0" fillId="0" borderId="0" xfId="0" applyFont="1" applyFill="1" applyBorder="1" applyAlignment="1">
      <alignment horizontal="left"/>
    </xf>
    <xf numFmtId="14" fontId="8" fillId="0" borderId="0" xfId="0" applyNumberFormat="1" applyFont="1" applyFill="1" applyBorder="1"/>
    <xf numFmtId="0" fontId="8" fillId="0" borderId="0" xfId="0" applyFont="1" applyFill="1" applyBorder="1"/>
    <xf numFmtId="164" fontId="8" fillId="0" borderId="0" xfId="1" applyFont="1" applyFill="1" applyBorder="1"/>
    <xf numFmtId="164" fontId="9" fillId="0" borderId="0" xfId="1" applyFont="1" applyFill="1" applyBorder="1"/>
    <xf numFmtId="164" fontId="9" fillId="0" borderId="30" xfId="1" applyFont="1" applyFill="1" applyBorder="1"/>
    <xf numFmtId="0" fontId="7" fillId="0" borderId="17" xfId="3" applyFont="1" applyFill="1" applyBorder="1"/>
    <xf numFmtId="0" fontId="7" fillId="0" borderId="17" xfId="0" applyFont="1" applyFill="1" applyBorder="1" applyAlignment="1">
      <alignment wrapText="1"/>
    </xf>
    <xf numFmtId="164" fontId="7" fillId="0" borderId="17" xfId="1" applyFont="1" applyFill="1" applyBorder="1" applyAlignment="1">
      <alignment horizontal="right" wrapText="1"/>
    </xf>
    <xf numFmtId="39" fontId="6" fillId="0" borderId="0" xfId="3" applyNumberFormat="1" applyFont="1" applyFill="1" applyBorder="1"/>
    <xf numFmtId="0" fontId="10" fillId="0" borderId="27" xfId="3" applyFont="1" applyFill="1" applyBorder="1"/>
    <xf numFmtId="0" fontId="10" fillId="0" borderId="0" xfId="3" applyFont="1" applyFill="1" applyBorder="1"/>
    <xf numFmtId="0" fontId="6" fillId="0" borderId="0" xfId="0" applyFont="1" applyFill="1" applyBorder="1"/>
    <xf numFmtId="164" fontId="6" fillId="0" borderId="0" xfId="1" applyFont="1" applyFill="1" applyBorder="1" applyAlignment="1">
      <alignment horizontal="right"/>
    </xf>
    <xf numFmtId="164" fontId="6" fillId="0" borderId="0" xfId="1" applyFont="1" applyFill="1" applyBorder="1"/>
    <xf numFmtId="0" fontId="7" fillId="0" borderId="27" xfId="3" applyFont="1" applyFill="1" applyBorder="1"/>
    <xf numFmtId="0" fontId="6" fillId="0" borderId="27" xfId="3" quotePrefix="1" applyFont="1" applyFill="1" applyBorder="1"/>
    <xf numFmtId="0" fontId="6" fillId="0" borderId="0" xfId="3" quotePrefix="1" applyFont="1" applyFill="1" applyBorder="1"/>
    <xf numFmtId="0" fontId="6" fillId="0" borderId="27" xfId="0" applyFont="1" applyFill="1" applyBorder="1"/>
    <xf numFmtId="0" fontId="7" fillId="0" borderId="27" xfId="0" applyFont="1" applyFill="1" applyBorder="1"/>
    <xf numFmtId="0" fontId="7" fillId="0" borderId="0" xfId="0" applyFont="1" applyFill="1" applyBorder="1"/>
    <xf numFmtId="0" fontId="6" fillId="0" borderId="22" xfId="0" applyFont="1" applyFill="1" applyBorder="1"/>
    <xf numFmtId="0" fontId="6" fillId="0" borderId="23" xfId="0" applyFont="1" applyFill="1" applyBorder="1"/>
    <xf numFmtId="164" fontId="6" fillId="0" borderId="23" xfId="1" applyFont="1" applyFill="1" applyBorder="1" applyAlignment="1">
      <alignment horizontal="right"/>
    </xf>
    <xf numFmtId="164" fontId="6" fillId="0" borderId="23" xfId="1" applyFont="1" applyFill="1" applyBorder="1"/>
    <xf numFmtId="164" fontId="6" fillId="0" borderId="24" xfId="1" applyFont="1" applyFill="1" applyBorder="1"/>
    <xf numFmtId="0" fontId="11" fillId="0" borderId="0" xfId="0" applyFont="1"/>
    <xf numFmtId="0" fontId="11" fillId="0" borderId="0" xfId="0" applyFont="1" applyFill="1"/>
    <xf numFmtId="15" fontId="11" fillId="0" borderId="0" xfId="0" applyNumberFormat="1" applyFont="1"/>
    <xf numFmtId="164" fontId="11" fillId="0" borderId="0" xfId="1" applyFont="1"/>
    <xf numFmtId="0" fontId="11" fillId="0" borderId="19" xfId="0" applyFont="1" applyBorder="1"/>
    <xf numFmtId="0" fontId="11" fillId="0" borderId="20" xfId="0" applyFont="1" applyFill="1" applyBorder="1"/>
    <xf numFmtId="0" fontId="11" fillId="0" borderId="20" xfId="0" applyFont="1" applyBorder="1"/>
    <xf numFmtId="0" fontId="11" fillId="0" borderId="8" xfId="0" applyFont="1" applyFill="1" applyBorder="1"/>
    <xf numFmtId="0" fontId="11" fillId="0" borderId="8" xfId="0" applyFont="1" applyBorder="1"/>
    <xf numFmtId="164" fontId="11" fillId="0" borderId="8" xfId="1" applyFont="1" applyBorder="1"/>
    <xf numFmtId="15" fontId="11" fillId="0" borderId="14" xfId="0" applyNumberFormat="1" applyFont="1" applyBorder="1"/>
    <xf numFmtId="0" fontId="11" fillId="0" borderId="15" xfId="0" applyFont="1" applyFill="1" applyBorder="1"/>
    <xf numFmtId="0" fontId="11" fillId="0" borderId="15" xfId="0" applyFont="1" applyBorder="1"/>
    <xf numFmtId="164" fontId="11" fillId="0" borderId="15" xfId="1" applyFont="1" applyBorder="1"/>
    <xf numFmtId="15" fontId="11" fillId="0" borderId="7" xfId="0" applyNumberFormat="1" applyFont="1" applyBorder="1"/>
    <xf numFmtId="15" fontId="11" fillId="0" borderId="10" xfId="0" applyNumberFormat="1" applyFont="1" applyBorder="1"/>
    <xf numFmtId="0" fontId="11" fillId="0" borderId="11" xfId="0" applyFont="1" applyFill="1" applyBorder="1"/>
    <xf numFmtId="0" fontId="11" fillId="0" borderId="11" xfId="0" applyFont="1" applyBorder="1"/>
    <xf numFmtId="164" fontId="11" fillId="0" borderId="11" xfId="1" applyFont="1" applyBorder="1"/>
    <xf numFmtId="164" fontId="11" fillId="0" borderId="16" xfId="1" applyFont="1" applyBorder="1"/>
    <xf numFmtId="164" fontId="11" fillId="0" borderId="9" xfId="1" applyFont="1" applyBorder="1"/>
    <xf numFmtId="0" fontId="12" fillId="0" borderId="0" xfId="0" applyFont="1" applyFill="1"/>
    <xf numFmtId="0" fontId="11" fillId="0" borderId="23" xfId="0" applyFont="1" applyBorder="1"/>
    <xf numFmtId="164" fontId="11" fillId="0" borderId="23" xfId="1" applyFont="1" applyBorder="1"/>
    <xf numFmtId="164" fontId="11" fillId="0" borderId="20" xfId="1" applyFont="1" applyBorder="1"/>
    <xf numFmtId="164" fontId="11" fillId="0" borderId="5" xfId="1" applyFont="1" applyBorder="1"/>
    <xf numFmtId="9" fontId="11" fillId="0" borderId="21" xfId="2" applyFont="1" applyBorder="1"/>
    <xf numFmtId="9" fontId="11" fillId="0" borderId="16" xfId="2" applyFont="1" applyBorder="1"/>
    <xf numFmtId="9" fontId="11" fillId="0" borderId="9" xfId="2" applyFont="1" applyBorder="1"/>
    <xf numFmtId="9" fontId="11" fillId="0" borderId="12" xfId="2" applyFont="1" applyBorder="1"/>
    <xf numFmtId="9" fontId="11" fillId="0" borderId="6" xfId="2" applyFont="1" applyBorder="1"/>
    <xf numFmtId="9" fontId="11" fillId="0" borderId="0" xfId="2" applyFont="1"/>
    <xf numFmtId="0" fontId="12" fillId="0" borderId="0" xfId="0" applyFont="1"/>
    <xf numFmtId="0" fontId="12" fillId="0" borderId="17" xfId="0" applyFont="1" applyBorder="1"/>
    <xf numFmtId="164" fontId="12" fillId="0" borderId="17" xfId="1" applyFont="1" applyBorder="1"/>
    <xf numFmtId="164" fontId="12" fillId="0" borderId="0" xfId="1" applyFont="1"/>
    <xf numFmtId="9" fontId="12" fillId="0" borderId="0" xfId="2" applyFont="1"/>
    <xf numFmtId="0" fontId="0" fillId="0" borderId="27" xfId="0" applyFont="1" applyFill="1" applyBorder="1" applyAlignment="1">
      <alignment horizontal="left"/>
    </xf>
    <xf numFmtId="0" fontId="0" fillId="0" borderId="0" xfId="0" applyBorder="1"/>
    <xf numFmtId="0" fontId="0" fillId="0" borderId="27" xfId="0" applyBorder="1"/>
    <xf numFmtId="0" fontId="0" fillId="0" borderId="22" xfId="0" applyBorder="1"/>
    <xf numFmtId="0" fontId="7" fillId="0" borderId="23" xfId="0" applyFont="1" applyFill="1" applyBorder="1"/>
    <xf numFmtId="0" fontId="0" fillId="0" borderId="23" xfId="0" applyBorder="1"/>
    <xf numFmtId="164" fontId="11" fillId="0" borderId="12" xfId="1" applyFont="1" applyBorder="1"/>
    <xf numFmtId="0" fontId="13" fillId="0" borderId="37" xfId="0" applyFont="1" applyBorder="1"/>
    <xf numFmtId="164" fontId="13" fillId="0" borderId="37" xfId="1" applyFont="1" applyBorder="1"/>
    <xf numFmtId="0" fontId="13" fillId="0" borderId="0" xfId="0" applyFont="1" applyBorder="1"/>
    <xf numFmtId="164" fontId="13" fillId="0" borderId="0" xfId="1" applyFont="1" applyBorder="1"/>
    <xf numFmtId="0" fontId="2" fillId="0" borderId="27" xfId="0" applyFont="1" applyFill="1" applyBorder="1" applyAlignment="1">
      <alignment horizontal="left"/>
    </xf>
    <xf numFmtId="14" fontId="14" fillId="0" borderId="0" xfId="0" applyNumberFormat="1" applyFont="1" applyFill="1" applyBorder="1"/>
    <xf numFmtId="164" fontId="2" fillId="0" borderId="0" xfId="1" applyFont="1"/>
    <xf numFmtId="15" fontId="0" fillId="0" borderId="14" xfId="0" applyNumberFormat="1" applyFill="1" applyBorder="1"/>
    <xf numFmtId="0" fontId="0" fillId="0" borderId="15" xfId="0" applyFill="1" applyBorder="1"/>
    <xf numFmtId="164" fontId="0" fillId="0" borderId="16" xfId="1" applyFont="1" applyFill="1" applyBorder="1"/>
    <xf numFmtId="15" fontId="0" fillId="0" borderId="7" xfId="0" applyNumberFormat="1" applyFill="1" applyBorder="1"/>
    <xf numFmtId="0" fontId="0" fillId="0" borderId="8" xfId="0" applyFill="1" applyBorder="1"/>
    <xf numFmtId="164" fontId="0" fillId="0" borderId="9" xfId="1" applyFont="1" applyFill="1" applyBorder="1"/>
    <xf numFmtId="15" fontId="0" fillId="0" borderId="10" xfId="0" applyNumberFormat="1" applyFill="1" applyBorder="1"/>
    <xf numFmtId="0" fontId="0" fillId="0" borderId="11" xfId="0" applyFill="1" applyBorder="1"/>
    <xf numFmtId="0" fontId="2" fillId="0" borderId="13" xfId="0" applyFont="1" applyBorder="1"/>
    <xf numFmtId="164" fontId="0" fillId="0" borderId="12" xfId="1" applyFont="1" applyFill="1" applyBorder="1"/>
    <xf numFmtId="164" fontId="7" fillId="0" borderId="0" xfId="1" applyFont="1" applyFill="1" applyBorder="1" applyAlignment="1">
      <alignment horizontal="center" wrapText="1"/>
    </xf>
    <xf numFmtId="164" fontId="14" fillId="0" borderId="0" xfId="1" applyFont="1" applyFill="1" applyBorder="1"/>
    <xf numFmtId="164" fontId="7" fillId="0" borderId="20" xfId="1" applyFont="1" applyFill="1" applyBorder="1"/>
    <xf numFmtId="164" fontId="7" fillId="0" borderId="0" xfId="1" applyFont="1" applyFill="1" applyBorder="1"/>
    <xf numFmtId="164" fontId="7" fillId="0" borderId="35" xfId="1" applyFont="1" applyFill="1" applyBorder="1"/>
    <xf numFmtId="164" fontId="7" fillId="0" borderId="17" xfId="1" applyFont="1" applyFill="1" applyBorder="1"/>
    <xf numFmtId="164" fontId="7" fillId="0" borderId="35" xfId="1" applyFont="1" applyFill="1" applyBorder="1" applyAlignment="1">
      <alignment wrapText="1"/>
    </xf>
    <xf numFmtId="164" fontId="7" fillId="0" borderId="17" xfId="1" applyFont="1" applyFill="1" applyBorder="1" applyAlignment="1">
      <alignment wrapText="1"/>
    </xf>
    <xf numFmtId="0" fontId="2" fillId="0" borderId="0" xfId="0" applyFont="1" applyBorder="1"/>
    <xf numFmtId="164" fontId="2" fillId="0" borderId="0" xfId="1" applyFont="1" applyBorder="1"/>
    <xf numFmtId="15" fontId="0" fillId="0" borderId="0" xfId="0" applyNumberFormat="1" applyFill="1" applyBorder="1"/>
    <xf numFmtId="0" fontId="0" fillId="0" borderId="0" xfId="0" applyFill="1" applyBorder="1"/>
    <xf numFmtId="0" fontId="2" fillId="0" borderId="38" xfId="0" applyFont="1" applyFill="1" applyBorder="1"/>
    <xf numFmtId="0" fontId="2" fillId="0" borderId="37" xfId="0" applyFont="1" applyFill="1" applyBorder="1"/>
    <xf numFmtId="164" fontId="2" fillId="0" borderId="37" xfId="1" applyFont="1" applyFill="1" applyBorder="1"/>
    <xf numFmtId="0" fontId="2" fillId="0" borderId="39" xfId="0" applyFont="1" applyFill="1" applyBorder="1"/>
    <xf numFmtId="164" fontId="0" fillId="0" borderId="15" xfId="1" applyFont="1" applyFill="1" applyBorder="1"/>
    <xf numFmtId="9" fontId="0" fillId="0" borderId="16" xfId="2" applyFont="1" applyFill="1" applyBorder="1"/>
    <xf numFmtId="164" fontId="0" fillId="0" borderId="8" xfId="1" applyFont="1" applyFill="1" applyBorder="1"/>
    <xf numFmtId="9" fontId="0" fillId="0" borderId="9" xfId="2" applyFont="1" applyFill="1" applyBorder="1"/>
    <xf numFmtId="0" fontId="0" fillId="0" borderId="40" xfId="0" applyFill="1" applyBorder="1"/>
    <xf numFmtId="164" fontId="0" fillId="0" borderId="40" xfId="1" applyFont="1" applyFill="1" applyBorder="1"/>
    <xf numFmtId="9" fontId="0" fillId="0" borderId="41" xfId="2" applyFont="1" applyFill="1" applyBorder="1"/>
    <xf numFmtId="0" fontId="2" fillId="0" borderId="0" xfId="0" applyFont="1" applyFill="1"/>
    <xf numFmtId="0" fontId="2" fillId="0" borderId="17" xfId="0" applyFont="1" applyFill="1" applyBorder="1"/>
    <xf numFmtId="164" fontId="2" fillId="0" borderId="17" xfId="1" applyFont="1" applyFill="1" applyBorder="1"/>
    <xf numFmtId="9" fontId="2" fillId="0" borderId="17" xfId="2" applyFont="1" applyFill="1" applyBorder="1"/>
    <xf numFmtId="164" fontId="0" fillId="0" borderId="0" xfId="1" applyFont="1" applyFill="1"/>
    <xf numFmtId="22" fontId="0" fillId="0" borderId="14" xfId="0" applyNumberFormat="1" applyFill="1" applyBorder="1"/>
    <xf numFmtId="0" fontId="2" fillId="0" borderId="15" xfId="0" applyFont="1" applyFill="1" applyBorder="1"/>
    <xf numFmtId="22" fontId="0" fillId="0" borderId="7" xfId="0" applyNumberFormat="1" applyFill="1" applyBorder="1"/>
    <xf numFmtId="22" fontId="0" fillId="0" borderId="10" xfId="0" applyNumberFormat="1" applyFill="1" applyBorder="1"/>
    <xf numFmtId="0" fontId="2" fillId="0" borderId="13" xfId="0" applyFont="1" applyFill="1" applyBorder="1"/>
    <xf numFmtId="164" fontId="2" fillId="0" borderId="13" xfId="1" applyFont="1" applyFill="1" applyBorder="1"/>
    <xf numFmtId="164" fontId="2" fillId="0" borderId="0" xfId="1" applyFont="1" applyFill="1"/>
    <xf numFmtId="164" fontId="0" fillId="0" borderId="41" xfId="1" applyFont="1" applyFill="1" applyBorder="1"/>
    <xf numFmtId="22" fontId="0" fillId="0" borderId="0" xfId="0" applyNumberFormat="1" applyFill="1" applyBorder="1"/>
    <xf numFmtId="164" fontId="0" fillId="0" borderId="0" xfId="1" applyFont="1" applyFill="1" applyBorder="1"/>
    <xf numFmtId="22" fontId="2" fillId="0" borderId="0" xfId="0" applyNumberFormat="1" applyFont="1" applyFill="1" applyBorder="1"/>
    <xf numFmtId="0" fontId="2" fillId="0" borderId="0" xfId="0" applyFont="1" applyFill="1" applyBorder="1"/>
    <xf numFmtId="164" fontId="2" fillId="0" borderId="0" xfId="1" applyFont="1" applyFill="1" applyBorder="1"/>
    <xf numFmtId="14" fontId="0" fillId="0" borderId="0" xfId="0" applyNumberFormat="1" applyFill="1"/>
    <xf numFmtId="15" fontId="0" fillId="0" borderId="0" xfId="0" applyNumberFormat="1" applyFill="1"/>
    <xf numFmtId="0" fontId="0" fillId="0" borderId="27" xfId="0" applyFill="1" applyBorder="1"/>
    <xf numFmtId="0" fontId="0" fillId="0" borderId="22" xfId="0" applyFill="1" applyBorder="1"/>
    <xf numFmtId="0" fontId="0" fillId="0" borderId="23" xfId="0" applyFill="1" applyBorder="1"/>
    <xf numFmtId="0" fontId="2" fillId="0" borderId="14" xfId="0" applyFont="1" applyFill="1" applyBorder="1"/>
    <xf numFmtId="164" fontId="2" fillId="0" borderId="15" xfId="1" applyFont="1" applyFill="1" applyBorder="1"/>
    <xf numFmtId="0" fontId="2" fillId="0" borderId="16" xfId="0" applyFont="1" applyFill="1" applyBorder="1"/>
    <xf numFmtId="15" fontId="2" fillId="0" borderId="0" xfId="0" applyNumberFormat="1" applyFont="1" applyFill="1"/>
    <xf numFmtId="14" fontId="0" fillId="0" borderId="14" xfId="0" applyNumberFormat="1" applyFill="1" applyBorder="1"/>
    <xf numFmtId="14" fontId="0" fillId="0" borderId="7" xfId="0" applyNumberFormat="1" applyFill="1" applyBorder="1"/>
    <xf numFmtId="14" fontId="0" fillId="0" borderId="10" xfId="0" applyNumberFormat="1" applyFill="1" applyBorder="1"/>
    <xf numFmtId="14" fontId="2" fillId="0" borderId="0" xfId="0" applyNumberFormat="1" applyFont="1" applyFill="1"/>
    <xf numFmtId="0" fontId="0" fillId="0" borderId="14" xfId="0" applyFont="1" applyBorder="1"/>
    <xf numFmtId="0" fontId="0" fillId="0" borderId="15" xfId="0" applyFont="1" applyBorder="1"/>
    <xf numFmtId="164" fontId="0" fillId="0" borderId="15" xfId="1" applyFont="1" applyBorder="1" applyAlignment="1">
      <alignment horizontal="right"/>
    </xf>
    <xf numFmtId="0" fontId="0" fillId="0" borderId="0" xfId="0" applyFont="1"/>
    <xf numFmtId="15" fontId="15" fillId="0" borderId="7" xfId="0" applyNumberFormat="1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164" fontId="15" fillId="0" borderId="8" xfId="1" applyFont="1" applyBorder="1" applyAlignment="1">
      <alignment horizontal="left" vertical="center"/>
    </xf>
    <xf numFmtId="15" fontId="15" fillId="0" borderId="10" xfId="0" applyNumberFormat="1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0" fillId="0" borderId="40" xfId="0" applyBorder="1"/>
    <xf numFmtId="0" fontId="15" fillId="0" borderId="40" xfId="0" applyFont="1" applyBorder="1" applyAlignment="1">
      <alignment horizontal="left" vertical="center"/>
    </xf>
    <xf numFmtId="164" fontId="15" fillId="0" borderId="40" xfId="1" applyFont="1" applyBorder="1" applyAlignment="1">
      <alignment horizontal="left" vertical="center"/>
    </xf>
    <xf numFmtId="164" fontId="0" fillId="0" borderId="40" xfId="1" applyFont="1" applyBorder="1"/>
    <xf numFmtId="9" fontId="0" fillId="0" borderId="41" xfId="2" applyFont="1" applyBorder="1"/>
    <xf numFmtId="15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164" fontId="16" fillId="0" borderId="17" xfId="1" applyFont="1" applyBorder="1" applyAlignment="1">
      <alignment horizontal="left" vertical="center"/>
    </xf>
    <xf numFmtId="9" fontId="16" fillId="0" borderId="17" xfId="2" applyFont="1" applyBorder="1" applyAlignment="1">
      <alignment horizontal="center" vertical="center"/>
    </xf>
    <xf numFmtId="15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164" fontId="15" fillId="0" borderId="0" xfId="1" applyFont="1" applyAlignment="1">
      <alignment horizontal="left" vertical="center"/>
    </xf>
    <xf numFmtId="9" fontId="0" fillId="0" borderId="0" xfId="2" applyFont="1"/>
    <xf numFmtId="15" fontId="15" fillId="0" borderId="14" xfId="0" applyNumberFormat="1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164" fontId="15" fillId="0" borderId="16" xfId="1" applyFont="1" applyBorder="1" applyAlignment="1">
      <alignment horizontal="left" vertical="center"/>
    </xf>
    <xf numFmtId="164" fontId="15" fillId="0" borderId="9" xfId="1" applyFont="1" applyBorder="1" applyAlignment="1">
      <alignment horizontal="left" vertical="center"/>
    </xf>
    <xf numFmtId="164" fontId="15" fillId="0" borderId="41" xfId="1" applyFont="1" applyBorder="1" applyAlignment="1">
      <alignment horizontal="left" vertical="center"/>
    </xf>
    <xf numFmtId="9" fontId="2" fillId="0" borderId="0" xfId="2" applyFont="1"/>
    <xf numFmtId="0" fontId="0" fillId="0" borderId="14" xfId="0" applyBorder="1" applyAlignment="1">
      <alignment horizontal="center"/>
    </xf>
    <xf numFmtId="164" fontId="0" fillId="0" borderId="16" xfId="1" applyFont="1" applyBorder="1"/>
    <xf numFmtId="165" fontId="0" fillId="0" borderId="7" xfId="0" applyNumberFormat="1" applyBorder="1"/>
    <xf numFmtId="164" fontId="0" fillId="0" borderId="9" xfId="1" applyFont="1" applyBorder="1"/>
    <xf numFmtId="165" fontId="0" fillId="0" borderId="10" xfId="0" applyNumberFormat="1" applyBorder="1"/>
    <xf numFmtId="164" fontId="0" fillId="0" borderId="12" xfId="1" applyFont="1" applyBorder="1"/>
    <xf numFmtId="0" fontId="0" fillId="0" borderId="14" xfId="0" applyBorder="1"/>
    <xf numFmtId="0" fontId="0" fillId="0" borderId="16" xfId="0" applyBorder="1"/>
    <xf numFmtId="164" fontId="0" fillId="0" borderId="40" xfId="0" applyNumberFormat="1" applyBorder="1"/>
    <xf numFmtId="9" fontId="2" fillId="0" borderId="17" xfId="2" applyFont="1" applyBorder="1"/>
    <xf numFmtId="165" fontId="0" fillId="0" borderId="1" xfId="0" applyNumberFormat="1" applyFill="1" applyBorder="1"/>
    <xf numFmtId="0" fontId="0" fillId="0" borderId="2" xfId="0" applyFill="1" applyBorder="1"/>
    <xf numFmtId="164" fontId="0" fillId="0" borderId="3" xfId="1" applyFont="1" applyFill="1" applyBorder="1"/>
    <xf numFmtId="165" fontId="0" fillId="0" borderId="0" xfId="0" applyNumberFormat="1" applyFill="1" applyBorder="1"/>
    <xf numFmtId="165" fontId="0" fillId="0" borderId="0" xfId="0" applyNumberFormat="1" applyFill="1"/>
    <xf numFmtId="165" fontId="0" fillId="0" borderId="14" xfId="0" applyNumberFormat="1" applyFill="1" applyBorder="1"/>
    <xf numFmtId="165" fontId="0" fillId="0" borderId="7" xfId="0" applyNumberFormat="1" applyFill="1" applyBorder="1"/>
    <xf numFmtId="165" fontId="0" fillId="0" borderId="10" xfId="0" applyNumberFormat="1" applyFill="1" applyBorder="1"/>
    <xf numFmtId="0" fontId="0" fillId="0" borderId="17" xfId="0" applyBorder="1"/>
    <xf numFmtId="164" fontId="2" fillId="0" borderId="17" xfId="0" applyNumberFormat="1" applyFont="1" applyBorder="1"/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left"/>
    </xf>
    <xf numFmtId="0" fontId="7" fillId="0" borderId="35" xfId="0" applyFont="1" applyFill="1" applyBorder="1" applyAlignment="1">
      <alignment horizontal="left"/>
    </xf>
    <xf numFmtId="0" fontId="7" fillId="0" borderId="36" xfId="0" applyFont="1" applyFill="1" applyBorder="1" applyAlignment="1">
      <alignment horizontal="left"/>
    </xf>
    <xf numFmtId="0" fontId="7" fillId="0" borderId="17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23" xfId="0" applyFont="1" applyFill="1" applyBorder="1" applyAlignment="1">
      <alignment horizontal="center" wrapText="1"/>
    </xf>
    <xf numFmtId="0" fontId="7" fillId="0" borderId="27" xfId="0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 2" xfId="3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opLeftCell="A36" workbookViewId="0">
      <selection activeCell="I39" sqref="I39"/>
    </sheetView>
  </sheetViews>
  <sheetFormatPr defaultRowHeight="15" x14ac:dyDescent="0.25"/>
  <cols>
    <col min="1" max="1" width="15.7109375" customWidth="1"/>
    <col min="2" max="2" width="12.85546875" customWidth="1"/>
    <col min="3" max="3" width="12.7109375" customWidth="1"/>
    <col min="4" max="4" width="25.140625" customWidth="1"/>
    <col min="5" max="5" width="24.85546875" customWidth="1"/>
    <col min="6" max="6" width="6.5703125" customWidth="1"/>
    <col min="7" max="7" width="12.7109375" customWidth="1"/>
    <col min="8" max="8" width="13.5703125" style="25" customWidth="1"/>
    <col min="9" max="9" width="12.85546875" customWidth="1"/>
    <col min="10" max="10" width="13" customWidth="1"/>
    <col min="11" max="11" width="12.7109375" customWidth="1"/>
    <col min="13" max="13" width="11.28515625" bestFit="1" customWidth="1"/>
  </cols>
  <sheetData>
    <row r="1" spans="1:12" ht="15.7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/>
      <c r="G1" s="3" t="s">
        <v>5</v>
      </c>
      <c r="H1" s="4" t="s">
        <v>6</v>
      </c>
      <c r="I1" s="3" t="s">
        <v>7</v>
      </c>
      <c r="J1" s="3" t="s">
        <v>8</v>
      </c>
      <c r="K1" s="3" t="s">
        <v>9</v>
      </c>
      <c r="L1" s="5" t="s">
        <v>10</v>
      </c>
    </row>
    <row r="2" spans="1:12" x14ac:dyDescent="0.25">
      <c r="A2" s="6">
        <v>43208</v>
      </c>
      <c r="B2" s="7">
        <v>2300426541</v>
      </c>
      <c r="C2" s="8" t="s">
        <v>11</v>
      </c>
      <c r="D2" s="8" t="s">
        <v>12</v>
      </c>
      <c r="E2" s="8" t="s">
        <v>13</v>
      </c>
      <c r="F2" s="8"/>
      <c r="G2" s="8" t="s">
        <v>14</v>
      </c>
      <c r="H2" s="9">
        <v>112.26</v>
      </c>
      <c r="I2" s="8">
        <v>113.28</v>
      </c>
      <c r="J2" s="8">
        <v>113.28</v>
      </c>
      <c r="K2" s="8">
        <f>J2-I2</f>
        <v>0</v>
      </c>
      <c r="L2" s="10">
        <f>K2/J2</f>
        <v>0</v>
      </c>
    </row>
    <row r="3" spans="1:12" x14ac:dyDescent="0.25">
      <c r="A3" s="11">
        <v>43208</v>
      </c>
      <c r="B3" s="12">
        <v>2300426542</v>
      </c>
      <c r="C3" s="13" t="s">
        <v>11</v>
      </c>
      <c r="D3" s="13" t="s">
        <v>15</v>
      </c>
      <c r="E3" s="13" t="s">
        <v>13</v>
      </c>
      <c r="F3" s="13"/>
      <c r="G3" s="13" t="s">
        <v>14</v>
      </c>
      <c r="H3" s="14">
        <v>112.26</v>
      </c>
      <c r="I3" s="13">
        <v>113.28</v>
      </c>
      <c r="J3" s="13">
        <v>113.28</v>
      </c>
      <c r="K3" s="13">
        <f t="shared" ref="K3:K5" si="0">J3-I3</f>
        <v>0</v>
      </c>
      <c r="L3" s="15">
        <f t="shared" ref="L3:L5" si="1">K3/J3</f>
        <v>0</v>
      </c>
    </row>
    <row r="4" spans="1:12" x14ac:dyDescent="0.25">
      <c r="A4" s="11">
        <v>43208</v>
      </c>
      <c r="B4" s="12">
        <v>2300426543</v>
      </c>
      <c r="C4" s="13" t="s">
        <v>11</v>
      </c>
      <c r="D4" s="13" t="s">
        <v>16</v>
      </c>
      <c r="E4" s="13" t="s">
        <v>13</v>
      </c>
      <c r="F4" s="13"/>
      <c r="G4" s="13" t="s">
        <v>14</v>
      </c>
      <c r="H4" s="14">
        <v>112.26</v>
      </c>
      <c r="I4" s="13">
        <v>113.28</v>
      </c>
      <c r="J4" s="13">
        <v>113.28</v>
      </c>
      <c r="K4" s="13">
        <f t="shared" si="0"/>
        <v>0</v>
      </c>
      <c r="L4" s="15">
        <f t="shared" si="1"/>
        <v>0</v>
      </c>
    </row>
    <row r="5" spans="1:12" ht="15.75" thickBot="1" x14ac:dyDescent="0.3">
      <c r="A5" s="16">
        <v>43209</v>
      </c>
      <c r="B5" s="17">
        <v>2300427273</v>
      </c>
      <c r="C5" s="18" t="s">
        <v>17</v>
      </c>
      <c r="D5" s="18" t="s">
        <v>18</v>
      </c>
      <c r="E5" s="18" t="s">
        <v>19</v>
      </c>
      <c r="F5" s="18"/>
      <c r="G5" s="18" t="s">
        <v>14</v>
      </c>
      <c r="H5" s="19">
        <v>75.28</v>
      </c>
      <c r="I5" s="18">
        <v>75.98</v>
      </c>
      <c r="J5" s="18">
        <v>86</v>
      </c>
      <c r="K5" s="18">
        <f t="shared" si="0"/>
        <v>10.019999999999996</v>
      </c>
      <c r="L5" s="20">
        <f t="shared" si="1"/>
        <v>0.11651162790697669</v>
      </c>
    </row>
    <row r="6" spans="1:12" ht="15.75" thickBot="1" x14ac:dyDescent="0.3">
      <c r="B6" s="21"/>
      <c r="C6" s="22"/>
      <c r="D6" s="22"/>
      <c r="E6" s="22"/>
      <c r="F6" s="22"/>
      <c r="G6" s="22"/>
      <c r="H6" s="23">
        <f>SUM(H2:H5)</f>
        <v>412.06000000000006</v>
      </c>
      <c r="I6" s="23">
        <f t="shared" ref="I6:L6" si="2">SUM(I2:I5)</f>
        <v>415.82000000000005</v>
      </c>
      <c r="J6" s="23">
        <f t="shared" si="2"/>
        <v>425.84000000000003</v>
      </c>
      <c r="K6" s="23">
        <f t="shared" si="2"/>
        <v>10.019999999999996</v>
      </c>
      <c r="L6" s="24">
        <f t="shared" si="2"/>
        <v>0.11651162790697669</v>
      </c>
    </row>
    <row r="7" spans="1:12" ht="16.5" thickTop="1" thickBot="1" x14ac:dyDescent="0.3">
      <c r="B7" s="21"/>
    </row>
    <row r="8" spans="1:12" x14ac:dyDescent="0.25">
      <c r="A8" s="26">
        <v>43207</v>
      </c>
      <c r="B8" s="27">
        <v>2300425962</v>
      </c>
      <c r="C8" s="28" t="s">
        <v>20</v>
      </c>
      <c r="D8" s="28" t="s">
        <v>21</v>
      </c>
      <c r="E8" s="28" t="s">
        <v>22</v>
      </c>
      <c r="F8" s="28"/>
      <c r="G8" s="28" t="s">
        <v>23</v>
      </c>
      <c r="H8" s="29">
        <v>5896.5</v>
      </c>
      <c r="I8" s="28">
        <v>5950</v>
      </c>
      <c r="J8" s="28">
        <v>6900</v>
      </c>
      <c r="K8" s="28">
        <f t="shared" ref="K8:K34" si="3">J8-I8</f>
        <v>950</v>
      </c>
      <c r="L8" s="30">
        <f t="shared" ref="L8:L33" si="4">K8/J8</f>
        <v>0.13768115942028986</v>
      </c>
    </row>
    <row r="9" spans="1:12" x14ac:dyDescent="0.25">
      <c r="A9" s="11">
        <v>43207</v>
      </c>
      <c r="B9" s="12">
        <v>2300426349</v>
      </c>
      <c r="C9" s="13" t="s">
        <v>24</v>
      </c>
      <c r="D9" s="13" t="s">
        <v>25</v>
      </c>
      <c r="E9" s="13" t="s">
        <v>22</v>
      </c>
      <c r="F9" s="13"/>
      <c r="G9" s="13" t="s">
        <v>23</v>
      </c>
      <c r="H9" s="14">
        <v>19713</v>
      </c>
      <c r="I9" s="13">
        <v>19900</v>
      </c>
      <c r="J9" s="13">
        <v>20850</v>
      </c>
      <c r="K9" s="13">
        <f t="shared" si="3"/>
        <v>950</v>
      </c>
      <c r="L9" s="31">
        <f t="shared" si="4"/>
        <v>4.5563549160671464E-2</v>
      </c>
    </row>
    <row r="10" spans="1:12" x14ac:dyDescent="0.25">
      <c r="A10" s="11">
        <v>43207</v>
      </c>
      <c r="B10" s="12">
        <v>2300426350</v>
      </c>
      <c r="C10" s="13" t="s">
        <v>24</v>
      </c>
      <c r="D10" s="13" t="s">
        <v>26</v>
      </c>
      <c r="E10" s="13" t="s">
        <v>22</v>
      </c>
      <c r="F10" s="13"/>
      <c r="G10" s="13" t="s">
        <v>23</v>
      </c>
      <c r="H10" s="14">
        <v>19713</v>
      </c>
      <c r="I10" s="13">
        <v>19900</v>
      </c>
      <c r="J10" s="13">
        <v>20850</v>
      </c>
      <c r="K10" s="13">
        <f t="shared" si="3"/>
        <v>950</v>
      </c>
      <c r="L10" s="31">
        <f t="shared" si="4"/>
        <v>4.5563549160671464E-2</v>
      </c>
    </row>
    <row r="11" spans="1:12" x14ac:dyDescent="0.25">
      <c r="A11" s="11">
        <v>43207</v>
      </c>
      <c r="B11" s="12">
        <v>2300426352</v>
      </c>
      <c r="C11" s="13" t="s">
        <v>27</v>
      </c>
      <c r="D11" s="13" t="s">
        <v>28</v>
      </c>
      <c r="E11" s="13" t="s">
        <v>22</v>
      </c>
      <c r="F11" s="13"/>
      <c r="G11" s="13" t="s">
        <v>23</v>
      </c>
      <c r="H11" s="14">
        <v>15753</v>
      </c>
      <c r="I11" s="13">
        <v>15900</v>
      </c>
      <c r="J11" s="13">
        <v>16850</v>
      </c>
      <c r="K11" s="13">
        <f t="shared" si="3"/>
        <v>950</v>
      </c>
      <c r="L11" s="31">
        <f t="shared" si="4"/>
        <v>5.637982195845697E-2</v>
      </c>
    </row>
    <row r="12" spans="1:12" x14ac:dyDescent="0.25">
      <c r="A12" s="11">
        <v>43207</v>
      </c>
      <c r="B12" s="12">
        <v>2300426354</v>
      </c>
      <c r="C12" s="13" t="s">
        <v>27</v>
      </c>
      <c r="D12" s="13" t="s">
        <v>29</v>
      </c>
      <c r="E12" s="13" t="s">
        <v>22</v>
      </c>
      <c r="F12" s="13"/>
      <c r="G12" s="13" t="s">
        <v>23</v>
      </c>
      <c r="H12" s="14">
        <v>15753</v>
      </c>
      <c r="I12" s="13">
        <v>15900</v>
      </c>
      <c r="J12" s="13">
        <v>16850</v>
      </c>
      <c r="K12" s="13">
        <f t="shared" si="3"/>
        <v>950</v>
      </c>
      <c r="L12" s="31">
        <f t="shared" si="4"/>
        <v>5.637982195845697E-2</v>
      </c>
    </row>
    <row r="13" spans="1:12" x14ac:dyDescent="0.25">
      <c r="A13" s="11">
        <v>43207</v>
      </c>
      <c r="B13" s="12">
        <v>2300426355</v>
      </c>
      <c r="C13" s="13" t="s">
        <v>27</v>
      </c>
      <c r="D13" s="13" t="s">
        <v>30</v>
      </c>
      <c r="E13" s="13" t="s">
        <v>22</v>
      </c>
      <c r="F13" s="13"/>
      <c r="G13" s="13" t="s">
        <v>23</v>
      </c>
      <c r="H13" s="14">
        <v>15753</v>
      </c>
      <c r="I13" s="13">
        <v>14871</v>
      </c>
      <c r="J13" s="13">
        <v>16850</v>
      </c>
      <c r="K13" s="13">
        <f t="shared" si="3"/>
        <v>1979</v>
      </c>
      <c r="L13" s="31">
        <f t="shared" si="4"/>
        <v>0.11744807121661721</v>
      </c>
    </row>
    <row r="14" spans="1:12" x14ac:dyDescent="0.25">
      <c r="A14" s="11">
        <v>43207</v>
      </c>
      <c r="B14" s="12">
        <v>2300426356</v>
      </c>
      <c r="C14" s="13" t="s">
        <v>27</v>
      </c>
      <c r="D14" s="13" t="s">
        <v>31</v>
      </c>
      <c r="E14" s="13" t="s">
        <v>22</v>
      </c>
      <c r="F14" s="13"/>
      <c r="G14" s="13" t="s">
        <v>23</v>
      </c>
      <c r="H14" s="14">
        <v>15753</v>
      </c>
      <c r="I14" s="13">
        <v>15900</v>
      </c>
      <c r="J14" s="13">
        <v>16850</v>
      </c>
      <c r="K14" s="13">
        <f t="shared" si="3"/>
        <v>950</v>
      </c>
      <c r="L14" s="31">
        <f t="shared" si="4"/>
        <v>5.637982195845697E-2</v>
      </c>
    </row>
    <row r="15" spans="1:12" x14ac:dyDescent="0.25">
      <c r="A15" s="11">
        <v>43207</v>
      </c>
      <c r="B15" s="12">
        <v>2300426412</v>
      </c>
      <c r="C15" s="13" t="s">
        <v>27</v>
      </c>
      <c r="D15" s="13" t="s">
        <v>32</v>
      </c>
      <c r="E15" s="13" t="s">
        <v>22</v>
      </c>
      <c r="F15" s="13"/>
      <c r="G15" s="13" t="s">
        <v>23</v>
      </c>
      <c r="H15" s="14">
        <v>9856.5</v>
      </c>
      <c r="I15" s="13">
        <v>9950</v>
      </c>
      <c r="J15" s="13">
        <v>10900</v>
      </c>
      <c r="K15" s="13">
        <f t="shared" si="3"/>
        <v>950</v>
      </c>
      <c r="L15" s="31">
        <f t="shared" si="4"/>
        <v>8.7155963302752298E-2</v>
      </c>
    </row>
    <row r="16" spans="1:12" x14ac:dyDescent="0.25">
      <c r="A16" s="11">
        <v>43207</v>
      </c>
      <c r="B16" s="12">
        <v>2300426413</v>
      </c>
      <c r="C16" s="13" t="s">
        <v>27</v>
      </c>
      <c r="D16" s="13" t="s">
        <v>33</v>
      </c>
      <c r="E16" s="13" t="s">
        <v>22</v>
      </c>
      <c r="F16" s="13"/>
      <c r="G16" s="13" t="s">
        <v>23</v>
      </c>
      <c r="H16" s="14">
        <v>15900</v>
      </c>
      <c r="I16" s="13">
        <v>15900</v>
      </c>
      <c r="J16" s="13">
        <v>16850</v>
      </c>
      <c r="K16" s="13">
        <f t="shared" si="3"/>
        <v>950</v>
      </c>
      <c r="L16" s="31">
        <f t="shared" si="4"/>
        <v>5.637982195845697E-2</v>
      </c>
    </row>
    <row r="17" spans="1:12" x14ac:dyDescent="0.25">
      <c r="A17" s="11">
        <v>43207</v>
      </c>
      <c r="B17" s="12">
        <v>2300426499</v>
      </c>
      <c r="C17" s="13" t="s">
        <v>34</v>
      </c>
      <c r="D17" s="13" t="s">
        <v>35</v>
      </c>
      <c r="E17" s="13" t="s">
        <v>22</v>
      </c>
      <c r="F17" s="13"/>
      <c r="G17" s="13" t="s">
        <v>23</v>
      </c>
      <c r="H17" s="14">
        <v>17733</v>
      </c>
      <c r="I17" s="13">
        <v>17900</v>
      </c>
      <c r="J17" s="13">
        <v>18850</v>
      </c>
      <c r="K17" s="13">
        <f t="shared" si="3"/>
        <v>950</v>
      </c>
      <c r="L17" s="31">
        <f t="shared" si="4"/>
        <v>5.0397877984084884E-2</v>
      </c>
    </row>
    <row r="18" spans="1:12" x14ac:dyDescent="0.25">
      <c r="A18" s="11">
        <v>43208</v>
      </c>
      <c r="B18" s="12">
        <v>2300426570</v>
      </c>
      <c r="C18" s="13" t="s">
        <v>36</v>
      </c>
      <c r="D18" s="13" t="s">
        <v>37</v>
      </c>
      <c r="E18" s="13" t="s">
        <v>38</v>
      </c>
      <c r="F18" s="13"/>
      <c r="G18" s="13" t="s">
        <v>23</v>
      </c>
      <c r="H18" s="14">
        <v>7876.5</v>
      </c>
      <c r="I18" s="13">
        <v>7950</v>
      </c>
      <c r="J18" s="13">
        <v>8350</v>
      </c>
      <c r="K18" s="13">
        <f t="shared" si="3"/>
        <v>400</v>
      </c>
      <c r="L18" s="31">
        <f t="shared" si="4"/>
        <v>4.790419161676647E-2</v>
      </c>
    </row>
    <row r="19" spans="1:12" x14ac:dyDescent="0.25">
      <c r="A19" s="11">
        <v>43208</v>
      </c>
      <c r="B19" s="12">
        <v>2300426571</v>
      </c>
      <c r="C19" s="13" t="s">
        <v>36</v>
      </c>
      <c r="D19" s="13" t="s">
        <v>39</v>
      </c>
      <c r="E19" s="13" t="s">
        <v>38</v>
      </c>
      <c r="F19" s="13"/>
      <c r="G19" s="13" t="s">
        <v>23</v>
      </c>
      <c r="H19" s="14">
        <v>7876.5</v>
      </c>
      <c r="I19" s="13">
        <v>7950</v>
      </c>
      <c r="J19" s="13">
        <v>8350</v>
      </c>
      <c r="K19" s="13">
        <f t="shared" si="3"/>
        <v>400</v>
      </c>
      <c r="L19" s="31">
        <f t="shared" si="4"/>
        <v>4.790419161676647E-2</v>
      </c>
    </row>
    <row r="20" spans="1:12" x14ac:dyDescent="0.25">
      <c r="A20" s="11">
        <v>43208</v>
      </c>
      <c r="B20" s="12">
        <v>2300426572</v>
      </c>
      <c r="C20" s="13" t="s">
        <v>36</v>
      </c>
      <c r="D20" s="13" t="s">
        <v>40</v>
      </c>
      <c r="E20" s="13" t="s">
        <v>38</v>
      </c>
      <c r="F20" s="13"/>
      <c r="G20" s="13" t="s">
        <v>23</v>
      </c>
      <c r="H20" s="14">
        <v>7876.5</v>
      </c>
      <c r="I20" s="13">
        <v>7950</v>
      </c>
      <c r="J20" s="13">
        <v>8350</v>
      </c>
      <c r="K20" s="13">
        <f t="shared" si="3"/>
        <v>400</v>
      </c>
      <c r="L20" s="31">
        <f t="shared" si="4"/>
        <v>4.790419161676647E-2</v>
      </c>
    </row>
    <row r="21" spans="1:12" x14ac:dyDescent="0.25">
      <c r="A21" s="11">
        <v>43208</v>
      </c>
      <c r="B21" s="12">
        <v>2300426573</v>
      </c>
      <c r="C21" s="13" t="s">
        <v>36</v>
      </c>
      <c r="D21" s="13" t="s">
        <v>41</v>
      </c>
      <c r="E21" s="13" t="s">
        <v>38</v>
      </c>
      <c r="F21" s="13"/>
      <c r="G21" s="13" t="s">
        <v>23</v>
      </c>
      <c r="H21" s="14">
        <v>7876.5</v>
      </c>
      <c r="I21" s="13">
        <v>7950</v>
      </c>
      <c r="J21" s="13">
        <v>8350</v>
      </c>
      <c r="K21" s="13">
        <f t="shared" si="3"/>
        <v>400</v>
      </c>
      <c r="L21" s="31">
        <f t="shared" si="4"/>
        <v>4.790419161676647E-2</v>
      </c>
    </row>
    <row r="22" spans="1:12" x14ac:dyDescent="0.25">
      <c r="A22" s="11">
        <v>43208</v>
      </c>
      <c r="B22" s="12">
        <v>2300426574</v>
      </c>
      <c r="C22" s="13" t="s">
        <v>36</v>
      </c>
      <c r="D22" s="13" t="s">
        <v>42</v>
      </c>
      <c r="E22" s="13" t="s">
        <v>38</v>
      </c>
      <c r="F22" s="13"/>
      <c r="G22" s="13" t="s">
        <v>23</v>
      </c>
      <c r="H22" s="14">
        <v>7876.5</v>
      </c>
      <c r="I22" s="13">
        <v>7950</v>
      </c>
      <c r="J22" s="13">
        <v>8350</v>
      </c>
      <c r="K22" s="13">
        <f t="shared" si="3"/>
        <v>400</v>
      </c>
      <c r="L22" s="31">
        <f t="shared" si="4"/>
        <v>4.790419161676647E-2</v>
      </c>
    </row>
    <row r="23" spans="1:12" x14ac:dyDescent="0.25">
      <c r="A23" s="11">
        <v>43207</v>
      </c>
      <c r="B23" s="12">
        <v>2300426576</v>
      </c>
      <c r="C23" s="13" t="s">
        <v>43</v>
      </c>
      <c r="D23" s="13" t="s">
        <v>44</v>
      </c>
      <c r="E23" s="13" t="s">
        <v>22</v>
      </c>
      <c r="F23" s="13"/>
      <c r="G23" s="13" t="s">
        <v>23</v>
      </c>
      <c r="H23" s="14">
        <v>7833</v>
      </c>
      <c r="I23" s="13">
        <v>7900</v>
      </c>
      <c r="J23" s="13">
        <v>8850</v>
      </c>
      <c r="K23" s="13">
        <f t="shared" si="3"/>
        <v>950</v>
      </c>
      <c r="L23" s="31">
        <f t="shared" si="4"/>
        <v>0.10734463276836158</v>
      </c>
    </row>
    <row r="24" spans="1:12" x14ac:dyDescent="0.25">
      <c r="A24" s="11">
        <v>43208</v>
      </c>
      <c r="B24" s="12">
        <v>2300426577</v>
      </c>
      <c r="C24" s="13" t="s">
        <v>36</v>
      </c>
      <c r="D24" s="13" t="s">
        <v>45</v>
      </c>
      <c r="E24" s="13" t="s">
        <v>38</v>
      </c>
      <c r="F24" s="13"/>
      <c r="G24" s="13" t="s">
        <v>23</v>
      </c>
      <c r="H24" s="14">
        <v>9856.5</v>
      </c>
      <c r="I24" s="13">
        <v>9950</v>
      </c>
      <c r="J24" s="13">
        <v>10350</v>
      </c>
      <c r="K24" s="13">
        <f t="shared" si="3"/>
        <v>400</v>
      </c>
      <c r="L24" s="31">
        <f t="shared" si="4"/>
        <v>3.864734299516908E-2</v>
      </c>
    </row>
    <row r="25" spans="1:12" x14ac:dyDescent="0.25">
      <c r="A25" s="11">
        <v>43208</v>
      </c>
      <c r="B25" s="12">
        <v>2300426578</v>
      </c>
      <c r="C25" s="13" t="s">
        <v>36</v>
      </c>
      <c r="D25" s="13" t="s">
        <v>46</v>
      </c>
      <c r="E25" s="13" t="s">
        <v>38</v>
      </c>
      <c r="F25" s="13"/>
      <c r="G25" s="13" t="s">
        <v>23</v>
      </c>
      <c r="H25" s="14">
        <v>9856.5</v>
      </c>
      <c r="I25" s="13">
        <v>9950</v>
      </c>
      <c r="J25" s="13">
        <v>10350</v>
      </c>
      <c r="K25" s="13">
        <f t="shared" si="3"/>
        <v>400</v>
      </c>
      <c r="L25" s="31">
        <f t="shared" si="4"/>
        <v>3.864734299516908E-2</v>
      </c>
    </row>
    <row r="26" spans="1:12" x14ac:dyDescent="0.25">
      <c r="A26" s="11">
        <v>43208</v>
      </c>
      <c r="B26" s="12">
        <v>2300426622</v>
      </c>
      <c r="C26" s="13" t="s">
        <v>36</v>
      </c>
      <c r="D26" s="13" t="s">
        <v>47</v>
      </c>
      <c r="E26" s="13" t="s">
        <v>38</v>
      </c>
      <c r="F26" s="13"/>
      <c r="G26" s="13" t="s">
        <v>23</v>
      </c>
      <c r="H26" s="14">
        <v>9856.5</v>
      </c>
      <c r="I26" s="13">
        <v>9950</v>
      </c>
      <c r="J26" s="13">
        <v>10350</v>
      </c>
      <c r="K26" s="13">
        <f t="shared" si="3"/>
        <v>400</v>
      </c>
      <c r="L26" s="31">
        <f t="shared" si="4"/>
        <v>3.864734299516908E-2</v>
      </c>
    </row>
    <row r="27" spans="1:12" x14ac:dyDescent="0.25">
      <c r="A27" s="11">
        <v>43209</v>
      </c>
      <c r="B27" s="12">
        <v>2300426869</v>
      </c>
      <c r="C27" s="13" t="s">
        <v>48</v>
      </c>
      <c r="D27" s="13" t="s">
        <v>49</v>
      </c>
      <c r="E27" s="13" t="s">
        <v>50</v>
      </c>
      <c r="F27" s="13"/>
      <c r="G27" s="13" t="s">
        <v>23</v>
      </c>
      <c r="H27" s="14">
        <v>8866.5</v>
      </c>
      <c r="I27" s="13">
        <v>8950</v>
      </c>
      <c r="J27" s="13">
        <v>9800</v>
      </c>
      <c r="K27" s="13">
        <f t="shared" si="3"/>
        <v>850</v>
      </c>
      <c r="L27" s="31">
        <f t="shared" si="4"/>
        <v>8.673469387755102E-2</v>
      </c>
    </row>
    <row r="28" spans="1:12" x14ac:dyDescent="0.25">
      <c r="A28" s="11">
        <v>43209</v>
      </c>
      <c r="B28" s="12">
        <v>2300426871</v>
      </c>
      <c r="C28" s="13" t="s">
        <v>51</v>
      </c>
      <c r="D28" s="13" t="s">
        <v>52</v>
      </c>
      <c r="E28" s="13" t="s">
        <v>50</v>
      </c>
      <c r="F28" s="13"/>
      <c r="G28" s="13" t="s">
        <v>23</v>
      </c>
      <c r="H28" s="14">
        <v>8866.5</v>
      </c>
      <c r="I28" s="13">
        <v>8950</v>
      </c>
      <c r="J28" s="13">
        <v>9800</v>
      </c>
      <c r="K28" s="13">
        <f t="shared" si="3"/>
        <v>850</v>
      </c>
      <c r="L28" s="31">
        <f t="shared" si="4"/>
        <v>8.673469387755102E-2</v>
      </c>
    </row>
    <row r="29" spans="1:12" x14ac:dyDescent="0.25">
      <c r="A29" s="11">
        <v>43207</v>
      </c>
      <c r="B29" s="12">
        <v>2300427387</v>
      </c>
      <c r="C29" s="13" t="s">
        <v>53</v>
      </c>
      <c r="D29" s="13" t="s">
        <v>54</v>
      </c>
      <c r="E29" s="13" t="s">
        <v>22</v>
      </c>
      <c r="F29" s="13"/>
      <c r="G29" s="13" t="s">
        <v>23</v>
      </c>
      <c r="H29" s="14">
        <v>8866.5</v>
      </c>
      <c r="I29" s="13">
        <v>8950</v>
      </c>
      <c r="J29" s="13">
        <v>9900</v>
      </c>
      <c r="K29" s="13">
        <f t="shared" si="3"/>
        <v>950</v>
      </c>
      <c r="L29" s="31">
        <f t="shared" si="4"/>
        <v>9.5959595959595953E-2</v>
      </c>
    </row>
    <row r="30" spans="1:12" x14ac:dyDescent="0.25">
      <c r="A30" s="11">
        <v>43213</v>
      </c>
      <c r="B30" s="12">
        <v>2300428307</v>
      </c>
      <c r="C30" s="13" t="s">
        <v>55</v>
      </c>
      <c r="D30" s="13" t="s">
        <v>56</v>
      </c>
      <c r="E30" s="13" t="s">
        <v>22</v>
      </c>
      <c r="F30" s="13"/>
      <c r="G30" s="13" t="s">
        <v>23</v>
      </c>
      <c r="H30" s="14">
        <v>6387.6</v>
      </c>
      <c r="I30" s="13">
        <v>6440</v>
      </c>
      <c r="J30" s="13">
        <v>7440</v>
      </c>
      <c r="K30" s="13">
        <f t="shared" si="3"/>
        <v>1000</v>
      </c>
      <c r="L30" s="31">
        <f t="shared" si="4"/>
        <v>0.13440860215053763</v>
      </c>
    </row>
    <row r="31" spans="1:12" x14ac:dyDescent="0.25">
      <c r="A31" s="11">
        <v>43214</v>
      </c>
      <c r="B31" s="12">
        <v>2300428483</v>
      </c>
      <c r="C31" s="13" t="s">
        <v>57</v>
      </c>
      <c r="D31" s="13" t="s">
        <v>58</v>
      </c>
      <c r="E31" s="13" t="s">
        <v>59</v>
      </c>
      <c r="F31" s="13"/>
      <c r="G31" s="13" t="s">
        <v>23</v>
      </c>
      <c r="H31" s="14">
        <v>17733</v>
      </c>
      <c r="I31" s="13">
        <v>17900</v>
      </c>
      <c r="J31" s="13">
        <v>18900</v>
      </c>
      <c r="K31" s="13">
        <f t="shared" si="3"/>
        <v>1000</v>
      </c>
      <c r="L31" s="31">
        <f t="shared" si="4"/>
        <v>5.2910052910052907E-2</v>
      </c>
    </row>
    <row r="32" spans="1:12" x14ac:dyDescent="0.25">
      <c r="A32" s="11">
        <v>43215</v>
      </c>
      <c r="B32" s="12">
        <v>2300428955</v>
      </c>
      <c r="C32" s="13" t="s">
        <v>60</v>
      </c>
      <c r="D32" s="13" t="s">
        <v>61</v>
      </c>
      <c r="E32" s="13" t="s">
        <v>62</v>
      </c>
      <c r="F32" s="13"/>
      <c r="G32" s="13" t="s">
        <v>23</v>
      </c>
      <c r="H32" s="14">
        <v>21812.5</v>
      </c>
      <c r="I32" s="13">
        <v>21900</v>
      </c>
      <c r="J32" s="13">
        <v>23900</v>
      </c>
      <c r="K32" s="13">
        <f t="shared" si="3"/>
        <v>2000</v>
      </c>
      <c r="L32" s="31">
        <f t="shared" si="4"/>
        <v>8.3682008368200833E-2</v>
      </c>
    </row>
    <row r="33" spans="1:13" x14ac:dyDescent="0.25">
      <c r="A33" s="11">
        <v>43217</v>
      </c>
      <c r="B33" s="12">
        <v>2300430007</v>
      </c>
      <c r="C33" s="13" t="s">
        <v>63</v>
      </c>
      <c r="D33" s="13" t="s">
        <v>64</v>
      </c>
      <c r="E33" s="13" t="s">
        <v>65</v>
      </c>
      <c r="F33" s="13"/>
      <c r="G33" s="13" t="s">
        <v>23</v>
      </c>
      <c r="H33" s="14">
        <v>19713</v>
      </c>
      <c r="I33" s="13">
        <v>19900</v>
      </c>
      <c r="J33" s="13">
        <v>21400</v>
      </c>
      <c r="K33" s="13">
        <f t="shared" si="3"/>
        <v>1500</v>
      </c>
      <c r="L33" s="31">
        <f t="shared" si="4"/>
        <v>7.0093457943925228E-2</v>
      </c>
    </row>
    <row r="34" spans="1:13" ht="15.75" thickBot="1" x14ac:dyDescent="0.3">
      <c r="A34" s="16">
        <v>43220</v>
      </c>
      <c r="B34" s="17">
        <v>2300430864</v>
      </c>
      <c r="C34" s="18" t="s">
        <v>66</v>
      </c>
      <c r="D34" s="18" t="s">
        <v>67</v>
      </c>
      <c r="E34" s="18" t="s">
        <v>22</v>
      </c>
      <c r="F34" s="18"/>
      <c r="G34" s="18" t="s">
        <v>23</v>
      </c>
      <c r="H34" s="19">
        <v>5896.5</v>
      </c>
      <c r="I34" s="18">
        <v>5950</v>
      </c>
      <c r="J34" s="18">
        <v>7900</v>
      </c>
      <c r="K34" s="18">
        <f t="shared" si="3"/>
        <v>1950</v>
      </c>
      <c r="L34" s="20">
        <f>K34/J34</f>
        <v>0.24683544303797469</v>
      </c>
    </row>
    <row r="35" spans="1:13" ht="15.75" thickBot="1" x14ac:dyDescent="0.3">
      <c r="A35" s="32"/>
      <c r="B35" s="33"/>
      <c r="C35" s="22"/>
      <c r="D35" s="22"/>
      <c r="E35" s="22"/>
      <c r="F35" s="22"/>
      <c r="G35" s="22"/>
      <c r="H35" s="34">
        <f>SUM(H8:H34)</f>
        <v>326751.09999999998</v>
      </c>
      <c r="I35" s="34">
        <f t="shared" ref="I35:K35" si="5">SUM(I8:I34)</f>
        <v>328511</v>
      </c>
      <c r="J35" s="34">
        <f t="shared" si="5"/>
        <v>353290</v>
      </c>
      <c r="K35" s="34">
        <f t="shared" si="5"/>
        <v>24779</v>
      </c>
      <c r="L35" s="35">
        <f>K35/J35</f>
        <v>7.0137847094454975E-2</v>
      </c>
    </row>
    <row r="36" spans="1:13" ht="15.75" thickTop="1" x14ac:dyDescent="0.25"/>
    <row r="37" spans="1:13" x14ac:dyDescent="0.25">
      <c r="D37" s="36" t="s">
        <v>68</v>
      </c>
    </row>
    <row r="38" spans="1:13" s="41" customFormat="1" ht="15.75" thickBot="1" x14ac:dyDescent="0.3">
      <c r="A38" s="37">
        <v>43215</v>
      </c>
      <c r="B38" s="38">
        <v>2300429133</v>
      </c>
      <c r="C38" s="39"/>
      <c r="D38" s="39" t="s">
        <v>69</v>
      </c>
      <c r="E38" s="39"/>
      <c r="F38" s="39" t="s">
        <v>70</v>
      </c>
      <c r="G38" s="39" t="s">
        <v>71</v>
      </c>
      <c r="H38" s="40">
        <v>5896.5</v>
      </c>
    </row>
    <row r="39" spans="1:13" ht="15.75" thickTop="1" x14ac:dyDescent="0.25"/>
    <row r="41" spans="1:13" s="36" customFormat="1" ht="15" customHeight="1" thickBot="1" x14ac:dyDescent="0.3">
      <c r="C41" s="42" t="s">
        <v>72</v>
      </c>
      <c r="D41" s="42"/>
      <c r="E41" s="42"/>
      <c r="F41" s="42"/>
      <c r="G41" s="42"/>
      <c r="H41" s="43">
        <f>H35+H38</f>
        <v>332647.59999999998</v>
      </c>
    </row>
    <row r="42" spans="1:13" ht="15.75" customHeight="1" thickTop="1" thickBot="1" x14ac:dyDescent="0.3"/>
    <row r="43" spans="1:13" ht="15.75" customHeight="1" x14ac:dyDescent="0.25">
      <c r="A43" s="265" t="s">
        <v>85</v>
      </c>
      <c r="B43" s="266"/>
      <c r="C43" s="266"/>
      <c r="D43" s="266"/>
      <c r="E43" s="266"/>
      <c r="F43" s="266"/>
      <c r="G43" s="266"/>
      <c r="H43" s="266"/>
      <c r="I43" s="266"/>
      <c r="J43" s="266"/>
      <c r="K43" s="266"/>
      <c r="L43" s="267"/>
      <c r="M43" s="44"/>
    </row>
    <row r="44" spans="1:13" ht="15.75" thickBot="1" x14ac:dyDescent="0.3">
      <c r="A44" s="268"/>
      <c r="B44" s="269"/>
      <c r="C44" s="269"/>
      <c r="D44" s="269"/>
      <c r="E44" s="269"/>
      <c r="F44" s="269"/>
      <c r="G44" s="269"/>
      <c r="H44" s="269"/>
      <c r="I44" s="269"/>
      <c r="J44" s="269"/>
      <c r="K44" s="269"/>
      <c r="L44" s="270"/>
      <c r="M44" s="44"/>
    </row>
    <row r="45" spans="1:13" x14ac:dyDescent="0.25">
      <c r="A45" s="45" t="s">
        <v>73</v>
      </c>
      <c r="B45" s="46"/>
      <c r="C45" s="46"/>
      <c r="D45" s="46" t="s">
        <v>74</v>
      </c>
      <c r="E45" s="46"/>
      <c r="F45" s="47" t="s">
        <v>75</v>
      </c>
      <c r="G45" s="48"/>
      <c r="H45" s="49"/>
      <c r="I45" s="50"/>
      <c r="J45" s="51"/>
      <c r="K45" s="52"/>
      <c r="L45" s="53"/>
      <c r="M45" s="44"/>
    </row>
    <row r="46" spans="1:13" x14ac:dyDescent="0.25">
      <c r="A46" s="54"/>
      <c r="B46" s="55"/>
      <c r="C46" s="55"/>
      <c r="D46" s="55"/>
      <c r="E46" s="55"/>
      <c r="F46" s="56"/>
      <c r="G46" s="57"/>
      <c r="H46" s="58"/>
      <c r="I46" s="59"/>
      <c r="J46" s="60"/>
      <c r="K46" s="61"/>
      <c r="L46" s="62"/>
      <c r="M46" s="44"/>
    </row>
    <row r="47" spans="1:13" x14ac:dyDescent="0.25">
      <c r="A47" s="63" t="s">
        <v>76</v>
      </c>
      <c r="B47" s="64"/>
      <c r="C47" s="64"/>
      <c r="D47" s="64"/>
      <c r="E47" s="64"/>
      <c r="F47" s="65"/>
      <c r="G47" s="55"/>
      <c r="H47" s="55"/>
      <c r="I47" s="59"/>
      <c r="J47" s="60"/>
      <c r="K47" s="61"/>
      <c r="L47" s="62"/>
      <c r="M47" s="44"/>
    </row>
    <row r="48" spans="1:13" x14ac:dyDescent="0.25">
      <c r="A48" s="54"/>
      <c r="B48" s="55"/>
      <c r="C48" s="55"/>
      <c r="D48" s="55"/>
      <c r="E48" s="55"/>
      <c r="F48" s="55"/>
      <c r="G48" s="55"/>
      <c r="H48" s="55"/>
      <c r="I48" s="59"/>
      <c r="J48" s="60"/>
      <c r="K48" s="61"/>
      <c r="L48" s="62"/>
      <c r="M48" s="44"/>
    </row>
    <row r="49" spans="1:13" ht="15.75" thickBot="1" x14ac:dyDescent="0.3">
      <c r="A49" s="271" t="s">
        <v>77</v>
      </c>
      <c r="B49" s="272"/>
      <c r="C49" s="272"/>
      <c r="D49" s="272"/>
      <c r="E49" s="272"/>
      <c r="F49" s="272"/>
      <c r="G49" s="66"/>
      <c r="H49" s="66"/>
      <c r="I49" s="67"/>
      <c r="J49" s="68">
        <v>332647.59999999998</v>
      </c>
      <c r="K49" s="69"/>
      <c r="L49" s="70"/>
      <c r="M49" s="44"/>
    </row>
    <row r="50" spans="1:13" x14ac:dyDescent="0.25">
      <c r="A50" s="71"/>
      <c r="B50" s="72"/>
      <c r="C50" s="72"/>
      <c r="D50" s="72"/>
      <c r="E50" s="72"/>
      <c r="F50" s="72"/>
      <c r="G50" s="58"/>
      <c r="H50" s="58"/>
      <c r="I50" s="73"/>
      <c r="J50" s="74"/>
      <c r="K50" s="69"/>
      <c r="L50" s="70"/>
      <c r="M50" s="44"/>
    </row>
    <row r="51" spans="1:13" x14ac:dyDescent="0.25">
      <c r="A51" s="75" t="s">
        <v>78</v>
      </c>
      <c r="B51" s="76"/>
      <c r="C51" s="77"/>
      <c r="D51" s="77"/>
      <c r="E51" s="77"/>
      <c r="F51" s="77"/>
      <c r="G51" s="77"/>
      <c r="H51" s="77"/>
      <c r="I51" s="77"/>
      <c r="J51" s="78">
        <v>0</v>
      </c>
      <c r="K51" s="79"/>
      <c r="L51" s="80"/>
      <c r="M51" s="44"/>
    </row>
    <row r="52" spans="1:13" x14ac:dyDescent="0.25">
      <c r="A52" s="54"/>
      <c r="B52" s="55"/>
      <c r="C52" s="55"/>
      <c r="D52" s="55"/>
      <c r="E52" s="55"/>
      <c r="F52" s="55"/>
      <c r="G52" s="55"/>
      <c r="H52" s="55"/>
      <c r="I52" s="59"/>
      <c r="J52" s="60"/>
      <c r="K52" s="61"/>
      <c r="L52" s="62"/>
      <c r="M52" s="44"/>
    </row>
    <row r="53" spans="1:13" ht="15.75" thickBot="1" x14ac:dyDescent="0.3">
      <c r="A53" s="273" t="s">
        <v>79</v>
      </c>
      <c r="B53" s="274"/>
      <c r="C53" s="274"/>
      <c r="D53" s="274"/>
      <c r="E53" s="274"/>
      <c r="F53" s="274"/>
      <c r="G53" s="81"/>
      <c r="H53" s="81"/>
      <c r="I53" s="82"/>
      <c r="J53" s="83">
        <f>SUM(J49:J51)</f>
        <v>332647.59999999998</v>
      </c>
      <c r="K53" s="69"/>
      <c r="L53" s="70"/>
      <c r="M53" s="44"/>
    </row>
    <row r="54" spans="1:13" ht="15.75" thickTop="1" x14ac:dyDescent="0.25">
      <c r="A54" s="54"/>
      <c r="B54" s="55"/>
      <c r="C54" s="55"/>
      <c r="D54" s="55"/>
      <c r="E54" s="55"/>
      <c r="F54" s="55"/>
      <c r="G54" s="84"/>
      <c r="H54" s="55"/>
      <c r="I54" s="59"/>
      <c r="J54" s="60"/>
      <c r="K54" s="61"/>
      <c r="L54" s="62"/>
      <c r="M54" s="44"/>
    </row>
    <row r="55" spans="1:13" x14ac:dyDescent="0.25">
      <c r="A55" s="85" t="s">
        <v>80</v>
      </c>
      <c r="B55" s="86"/>
      <c r="C55" s="86"/>
      <c r="D55" s="55"/>
      <c r="E55" s="55"/>
      <c r="F55" s="55"/>
      <c r="G55" s="55"/>
      <c r="H55" s="87"/>
      <c r="I55" s="87"/>
      <c r="J55" s="88"/>
      <c r="K55" s="89"/>
      <c r="L55" s="62"/>
      <c r="M55" s="44"/>
    </row>
    <row r="56" spans="1:13" x14ac:dyDescent="0.25">
      <c r="A56" s="85"/>
      <c r="B56" s="86"/>
      <c r="C56" s="86"/>
      <c r="D56" s="55"/>
      <c r="E56" s="55"/>
      <c r="F56" s="55"/>
      <c r="G56" s="55"/>
      <c r="H56" s="87"/>
      <c r="I56" s="87"/>
      <c r="J56" s="88"/>
      <c r="K56" s="89"/>
      <c r="L56" s="62"/>
      <c r="M56" s="44"/>
    </row>
    <row r="57" spans="1:13" x14ac:dyDescent="0.25">
      <c r="A57" s="90" t="s">
        <v>81</v>
      </c>
      <c r="B57" s="58"/>
      <c r="C57" s="58"/>
      <c r="D57" s="55"/>
      <c r="E57" s="84"/>
      <c r="F57" s="55"/>
      <c r="G57" s="84"/>
      <c r="H57" s="87"/>
      <c r="I57" s="87"/>
      <c r="J57" s="88"/>
      <c r="K57" s="89"/>
      <c r="L57" s="62"/>
      <c r="M57" s="44"/>
    </row>
    <row r="58" spans="1:13" x14ac:dyDescent="0.25">
      <c r="A58" s="90"/>
      <c r="B58" s="58"/>
      <c r="C58" s="58"/>
      <c r="D58" s="55"/>
      <c r="E58" s="55"/>
      <c r="F58" s="55"/>
      <c r="G58" s="55"/>
      <c r="H58" s="87"/>
      <c r="I58" s="87"/>
      <c r="J58" s="88"/>
      <c r="K58" s="89"/>
      <c r="L58" s="62"/>
      <c r="M58" s="44"/>
    </row>
    <row r="59" spans="1:13" x14ac:dyDescent="0.25">
      <c r="A59" s="54"/>
      <c r="B59" s="55"/>
      <c r="C59" s="55"/>
      <c r="D59" s="55"/>
      <c r="E59" s="55"/>
      <c r="F59" s="55"/>
      <c r="G59" s="55"/>
      <c r="H59" s="87"/>
      <c r="I59" s="87"/>
      <c r="J59" s="88"/>
      <c r="K59" s="89"/>
      <c r="L59" s="62"/>
      <c r="M59" s="44"/>
    </row>
    <row r="60" spans="1:13" x14ac:dyDescent="0.25">
      <c r="A60" s="90" t="s">
        <v>81</v>
      </c>
      <c r="B60" s="58"/>
      <c r="C60" s="58"/>
      <c r="D60" s="55"/>
      <c r="E60" s="84"/>
      <c r="F60" s="55"/>
      <c r="G60" s="84"/>
      <c r="H60" s="87"/>
      <c r="I60" s="87"/>
      <c r="J60" s="88"/>
      <c r="K60" s="89"/>
      <c r="L60" s="62"/>
      <c r="M60" s="44"/>
    </row>
    <row r="61" spans="1:13" x14ac:dyDescent="0.25">
      <c r="A61" s="90"/>
      <c r="B61" s="58"/>
      <c r="C61" s="58"/>
      <c r="D61" s="55"/>
      <c r="E61" s="84"/>
      <c r="F61" s="55"/>
      <c r="G61" s="84"/>
      <c r="H61" s="87"/>
      <c r="I61" s="87"/>
      <c r="J61" s="88"/>
      <c r="K61" s="89"/>
      <c r="L61" s="62"/>
      <c r="M61" s="44"/>
    </row>
    <row r="62" spans="1:13" x14ac:dyDescent="0.25">
      <c r="A62" s="54"/>
      <c r="B62" s="55"/>
      <c r="C62" s="55"/>
      <c r="D62" s="55"/>
      <c r="E62" s="55"/>
      <c r="F62" s="55"/>
      <c r="G62" s="58"/>
      <c r="H62" s="87"/>
      <c r="I62" s="87"/>
      <c r="J62" s="88"/>
      <c r="K62" s="89"/>
      <c r="L62" s="62"/>
      <c r="M62" s="44"/>
    </row>
    <row r="63" spans="1:13" x14ac:dyDescent="0.25">
      <c r="A63" s="90" t="s">
        <v>81</v>
      </c>
      <c r="B63" s="58"/>
      <c r="C63" s="58"/>
      <c r="D63" s="55"/>
      <c r="E63" s="84"/>
      <c r="F63" s="55"/>
      <c r="G63" s="84"/>
      <c r="H63" s="87"/>
      <c r="I63" s="87"/>
      <c r="J63" s="88"/>
      <c r="K63" s="89"/>
      <c r="L63" s="62"/>
      <c r="M63" s="44"/>
    </row>
    <row r="64" spans="1:13" ht="15" customHeight="1" x14ac:dyDescent="0.25">
      <c r="A64" s="91"/>
      <c r="B64" s="92"/>
      <c r="C64" s="92"/>
      <c r="D64" s="55"/>
      <c r="E64" s="55"/>
      <c r="F64" s="55"/>
      <c r="G64" s="84"/>
      <c r="H64" s="87"/>
      <c r="I64" s="87"/>
      <c r="J64" s="88"/>
      <c r="K64" s="89"/>
      <c r="L64" s="62"/>
      <c r="M64" s="44"/>
    </row>
    <row r="65" spans="1:13" x14ac:dyDescent="0.25">
      <c r="A65" s="93"/>
      <c r="B65" s="87"/>
      <c r="C65" s="87"/>
      <c r="D65" s="87"/>
      <c r="E65" s="87"/>
      <c r="F65" s="87"/>
      <c r="G65" s="87"/>
      <c r="H65" s="87"/>
      <c r="I65" s="87"/>
      <c r="J65" s="88"/>
      <c r="K65" s="89"/>
      <c r="L65" s="62"/>
      <c r="M65" s="44"/>
    </row>
    <row r="66" spans="1:13" x14ac:dyDescent="0.25">
      <c r="A66" s="94" t="s">
        <v>82</v>
      </c>
      <c r="B66" s="95"/>
      <c r="C66" s="275" t="s">
        <v>83</v>
      </c>
      <c r="D66" s="276"/>
      <c r="E66" s="276"/>
      <c r="F66" s="276"/>
      <c r="G66" s="276"/>
      <c r="H66" s="87"/>
      <c r="I66" s="87"/>
      <c r="J66" s="88"/>
      <c r="K66" s="89"/>
      <c r="L66" s="62"/>
      <c r="M66" s="44"/>
    </row>
    <row r="67" spans="1:13" x14ac:dyDescent="0.25">
      <c r="A67" s="278" t="s">
        <v>84</v>
      </c>
      <c r="B67" s="95"/>
      <c r="C67" s="275"/>
      <c r="D67" s="276"/>
      <c r="E67" s="276"/>
      <c r="F67" s="276"/>
      <c r="G67" s="276"/>
      <c r="H67" s="87"/>
      <c r="I67" s="87"/>
      <c r="J67" s="88"/>
      <c r="K67" s="89"/>
      <c r="L67" s="62"/>
      <c r="M67" s="44"/>
    </row>
    <row r="68" spans="1:13" x14ac:dyDescent="0.25">
      <c r="A68" s="278"/>
      <c r="B68" s="95"/>
      <c r="C68" s="275"/>
      <c r="D68" s="276"/>
      <c r="E68" s="276"/>
      <c r="F68" s="276"/>
      <c r="G68" s="276"/>
      <c r="H68" s="87"/>
      <c r="I68" s="87"/>
      <c r="J68" s="88"/>
      <c r="K68" s="89"/>
      <c r="L68" s="62"/>
      <c r="M68" s="44"/>
    </row>
    <row r="69" spans="1:13" x14ac:dyDescent="0.25">
      <c r="A69" s="278"/>
      <c r="B69" s="95"/>
      <c r="C69" s="275"/>
      <c r="D69" s="276"/>
      <c r="E69" s="276"/>
      <c r="F69" s="276"/>
      <c r="G69" s="276"/>
      <c r="H69" s="87"/>
      <c r="I69" s="87"/>
      <c r="J69" s="88"/>
      <c r="K69" s="89"/>
      <c r="L69" s="62"/>
      <c r="M69" s="44"/>
    </row>
    <row r="70" spans="1:13" x14ac:dyDescent="0.25">
      <c r="A70" s="278"/>
      <c r="B70" s="95"/>
      <c r="C70" s="275"/>
      <c r="D70" s="276"/>
      <c r="E70" s="276"/>
      <c r="F70" s="276"/>
      <c r="G70" s="276"/>
      <c r="H70" s="87"/>
      <c r="I70" s="87"/>
      <c r="J70" s="88"/>
      <c r="K70" s="89"/>
      <c r="L70" s="62"/>
      <c r="M70" s="44"/>
    </row>
    <row r="71" spans="1:13" x14ac:dyDescent="0.25">
      <c r="A71" s="278"/>
      <c r="B71" s="95"/>
      <c r="C71" s="275"/>
      <c r="D71" s="276"/>
      <c r="E71" s="276"/>
      <c r="F71" s="276"/>
      <c r="G71" s="276"/>
      <c r="H71" s="87"/>
      <c r="I71" s="87"/>
      <c r="J71" s="88"/>
      <c r="K71" s="89"/>
      <c r="L71" s="62"/>
      <c r="M71" s="44"/>
    </row>
    <row r="72" spans="1:13" x14ac:dyDescent="0.25">
      <c r="A72" s="278"/>
      <c r="B72" s="87"/>
      <c r="C72" s="275"/>
      <c r="D72" s="276"/>
      <c r="E72" s="276"/>
      <c r="F72" s="276"/>
      <c r="G72" s="276"/>
      <c r="H72" s="87"/>
      <c r="I72" s="87"/>
      <c r="J72" s="88"/>
      <c r="K72" s="89"/>
      <c r="L72" s="62"/>
      <c r="M72" s="44"/>
    </row>
    <row r="73" spans="1:13" x14ac:dyDescent="0.25">
      <c r="A73" s="278"/>
      <c r="B73" s="87"/>
      <c r="C73" s="275"/>
      <c r="D73" s="276"/>
      <c r="E73" s="276"/>
      <c r="F73" s="276"/>
      <c r="G73" s="276"/>
      <c r="H73" s="87"/>
      <c r="I73" s="87"/>
      <c r="J73" s="88"/>
      <c r="K73" s="89"/>
      <c r="L73" s="62"/>
      <c r="M73" s="44"/>
    </row>
    <row r="74" spans="1:13" ht="15.75" thickBot="1" x14ac:dyDescent="0.3">
      <c r="A74" s="278"/>
      <c r="B74" s="87"/>
      <c r="C74" s="275"/>
      <c r="D74" s="277"/>
      <c r="E74" s="277"/>
      <c r="F74" s="277"/>
      <c r="G74" s="277"/>
      <c r="H74" s="87"/>
      <c r="I74" s="87"/>
      <c r="J74" s="88"/>
      <c r="K74" s="89"/>
      <c r="L74" s="62"/>
      <c r="M74" s="44"/>
    </row>
    <row r="75" spans="1:13" ht="15.75" thickBot="1" x14ac:dyDescent="0.3">
      <c r="A75" s="96"/>
      <c r="B75" s="97"/>
      <c r="C75" s="97"/>
      <c r="D75" s="97"/>
      <c r="E75" s="97"/>
      <c r="F75" s="97"/>
      <c r="G75" s="97"/>
      <c r="H75" s="97"/>
      <c r="I75" s="97"/>
      <c r="J75" s="98"/>
      <c r="K75" s="99"/>
      <c r="L75" s="100"/>
      <c r="M75" s="44"/>
    </row>
  </sheetData>
  <mergeCells count="6">
    <mergeCell ref="A43:L44"/>
    <mergeCell ref="A49:F49"/>
    <mergeCell ref="A53:F53"/>
    <mergeCell ref="C66:C74"/>
    <mergeCell ref="D66:G74"/>
    <mergeCell ref="A67:A74"/>
  </mergeCells>
  <pageMargins left="0.22" right="0.33" top="0.75" bottom="0.75" header="0.3" footer="0.3"/>
  <pageSetup paperSize="9" scale="8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4"/>
  <sheetViews>
    <sheetView tabSelected="1" topLeftCell="A4" workbookViewId="0">
      <selection activeCell="O21" sqref="O21"/>
    </sheetView>
  </sheetViews>
  <sheetFormatPr defaultRowHeight="15" x14ac:dyDescent="0.25"/>
  <cols>
    <col min="3" max="3" width="15.140625" customWidth="1"/>
    <col min="4" max="4" width="20.42578125" customWidth="1"/>
    <col min="5" max="5" width="19.28515625" customWidth="1"/>
    <col min="6" max="6" width="18" customWidth="1"/>
    <col min="8" max="8" width="13.28515625" customWidth="1"/>
    <col min="11" max="11" width="10.28515625" bestFit="1" customWidth="1"/>
  </cols>
  <sheetData>
    <row r="1" spans="2:13" ht="15.75" thickBot="1" x14ac:dyDescent="0.3">
      <c r="C1" t="s">
        <v>407</v>
      </c>
    </row>
    <row r="2" spans="2:13" x14ac:dyDescent="0.25">
      <c r="C2" s="245" t="s">
        <v>406</v>
      </c>
      <c r="D2" s="28" t="s">
        <v>1</v>
      </c>
      <c r="E2" s="28" t="s">
        <v>3</v>
      </c>
      <c r="F2" s="28" t="s">
        <v>88</v>
      </c>
      <c r="G2" s="28" t="s">
        <v>5</v>
      </c>
      <c r="H2" s="246" t="s">
        <v>6</v>
      </c>
    </row>
    <row r="3" spans="2:13" x14ac:dyDescent="0.25">
      <c r="C3" s="247">
        <v>43434</v>
      </c>
      <c r="D3" s="13" t="s">
        <v>409</v>
      </c>
      <c r="E3" s="13" t="s">
        <v>404</v>
      </c>
      <c r="F3" s="13" t="s">
        <v>323</v>
      </c>
      <c r="G3" s="13" t="s">
        <v>71</v>
      </c>
      <c r="H3" s="248">
        <v>6886.5</v>
      </c>
    </row>
    <row r="4" spans="2:13" ht="15.75" thickBot="1" x14ac:dyDescent="0.3">
      <c r="C4" s="249">
        <v>43434</v>
      </c>
      <c r="D4" s="18" t="s">
        <v>405</v>
      </c>
      <c r="E4" s="18" t="s">
        <v>404</v>
      </c>
      <c r="F4" s="18" t="s">
        <v>323</v>
      </c>
      <c r="G4" s="18" t="s">
        <v>71</v>
      </c>
      <c r="H4" s="250">
        <v>10846.5</v>
      </c>
    </row>
    <row r="5" spans="2:13" ht="15.75" thickBot="1" x14ac:dyDescent="0.3">
      <c r="H5" s="23">
        <f>SUM(H3:H4)</f>
        <v>17733</v>
      </c>
    </row>
    <row r="6" spans="2:13" ht="15.75" thickTop="1" x14ac:dyDescent="0.25"/>
    <row r="7" spans="2:13" ht="15.75" thickBot="1" x14ac:dyDescent="0.3"/>
    <row r="8" spans="2:13" x14ac:dyDescent="0.25">
      <c r="B8" s="265" t="s">
        <v>408</v>
      </c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7"/>
    </row>
    <row r="9" spans="2:13" ht="15.75" thickBot="1" x14ac:dyDescent="0.3">
      <c r="B9" s="268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70"/>
    </row>
    <row r="10" spans="2:13" x14ac:dyDescent="0.25">
      <c r="B10" s="45" t="s">
        <v>331</v>
      </c>
      <c r="C10" s="46"/>
      <c r="D10" s="46"/>
      <c r="E10" s="46" t="s">
        <v>290</v>
      </c>
      <c r="F10" s="46"/>
      <c r="G10" s="47" t="s">
        <v>291</v>
      </c>
      <c r="H10" s="48"/>
      <c r="I10" s="164"/>
      <c r="J10" s="52"/>
      <c r="K10" s="51"/>
      <c r="L10" s="52"/>
      <c r="M10" s="53"/>
    </row>
    <row r="11" spans="2:13" x14ac:dyDescent="0.25">
      <c r="B11" s="54"/>
      <c r="C11" s="55"/>
      <c r="D11" s="55"/>
      <c r="E11" s="55"/>
      <c r="F11" s="55"/>
      <c r="G11" s="56"/>
      <c r="H11" s="57"/>
      <c r="I11" s="165"/>
      <c r="J11" s="61"/>
      <c r="K11" s="60"/>
      <c r="L11" s="61"/>
      <c r="M11" s="62"/>
    </row>
    <row r="12" spans="2:13" x14ac:dyDescent="0.25">
      <c r="B12" s="63" t="s">
        <v>76</v>
      </c>
      <c r="C12" s="64"/>
      <c r="D12" s="64"/>
      <c r="E12" s="64"/>
      <c r="F12" s="64"/>
      <c r="G12" s="65"/>
      <c r="H12" s="55"/>
      <c r="I12" s="89"/>
      <c r="J12" s="61"/>
      <c r="K12" s="60"/>
      <c r="L12" s="61"/>
      <c r="M12" s="62"/>
    </row>
    <row r="13" spans="2:13" x14ac:dyDescent="0.25">
      <c r="B13" s="54"/>
      <c r="C13" s="55"/>
      <c r="D13" s="55"/>
      <c r="E13" s="55"/>
      <c r="F13" s="55"/>
      <c r="G13" s="55"/>
      <c r="H13" s="55"/>
      <c r="I13" s="89"/>
      <c r="J13" s="61"/>
      <c r="K13" s="162" t="s">
        <v>71</v>
      </c>
      <c r="L13" s="61"/>
      <c r="M13" s="62"/>
    </row>
    <row r="14" spans="2:13" ht="15.75" thickBot="1" x14ac:dyDescent="0.3">
      <c r="B14" s="271" t="s">
        <v>77</v>
      </c>
      <c r="C14" s="272"/>
      <c r="D14" s="272"/>
      <c r="E14" s="272"/>
      <c r="F14" s="272"/>
      <c r="G14" s="272"/>
      <c r="H14" s="66"/>
      <c r="I14" s="166"/>
      <c r="J14" s="168"/>
      <c r="K14" s="68">
        <f>H5</f>
        <v>17733</v>
      </c>
      <c r="L14" s="69"/>
      <c r="M14" s="70"/>
    </row>
    <row r="15" spans="2:13" x14ac:dyDescent="0.25">
      <c r="B15" s="71"/>
      <c r="C15" s="72"/>
      <c r="D15" s="72"/>
      <c r="E15" s="72"/>
      <c r="F15" s="72"/>
      <c r="G15" s="72"/>
      <c r="H15" s="58"/>
      <c r="I15" s="165"/>
      <c r="J15" s="69"/>
      <c r="K15" s="74"/>
      <c r="L15" s="69"/>
      <c r="M15" s="70"/>
    </row>
    <row r="16" spans="2:13" x14ac:dyDescent="0.25">
      <c r="B16" s="54"/>
      <c r="C16" s="55"/>
      <c r="D16" s="55"/>
      <c r="E16" s="55"/>
      <c r="F16" s="55"/>
      <c r="G16" s="55"/>
      <c r="H16" s="55"/>
      <c r="I16" s="89"/>
      <c r="J16" s="61"/>
      <c r="K16" s="60"/>
      <c r="L16" s="61"/>
      <c r="M16" s="62"/>
    </row>
    <row r="17" spans="2:13" ht="15.75" thickBot="1" x14ac:dyDescent="0.3">
      <c r="B17" s="273" t="s">
        <v>79</v>
      </c>
      <c r="C17" s="274"/>
      <c r="D17" s="274"/>
      <c r="E17" s="274"/>
      <c r="F17" s="274"/>
      <c r="G17" s="274"/>
      <c r="H17" s="81"/>
      <c r="I17" s="167"/>
      <c r="J17" s="169"/>
      <c r="K17" s="83">
        <f>SUM(K14:K16)</f>
        <v>17733</v>
      </c>
      <c r="L17" s="69"/>
      <c r="M17" s="70"/>
    </row>
    <row r="18" spans="2:13" ht="15.75" thickTop="1" x14ac:dyDescent="0.25">
      <c r="B18" s="54"/>
      <c r="C18" s="55"/>
      <c r="D18" s="55"/>
      <c r="E18" s="55"/>
      <c r="F18" s="55"/>
      <c r="G18" s="55"/>
      <c r="H18" s="84"/>
      <c r="I18" s="89"/>
      <c r="J18" s="61"/>
      <c r="K18" s="60"/>
      <c r="L18" s="61"/>
      <c r="M18" s="62"/>
    </row>
    <row r="19" spans="2:13" x14ac:dyDescent="0.25">
      <c r="B19" s="85" t="s">
        <v>80</v>
      </c>
      <c r="C19" s="86"/>
      <c r="D19" s="86"/>
      <c r="E19" s="55"/>
      <c r="F19" s="55"/>
      <c r="G19" s="55"/>
      <c r="H19" s="55"/>
      <c r="I19" s="89"/>
      <c r="J19" s="89"/>
      <c r="K19" s="88"/>
      <c r="L19" s="89"/>
      <c r="M19" s="62"/>
    </row>
    <row r="20" spans="2:13" x14ac:dyDescent="0.25">
      <c r="B20" s="85"/>
      <c r="C20" s="86"/>
      <c r="D20" s="86"/>
      <c r="E20" s="55"/>
      <c r="F20" s="55"/>
      <c r="G20" s="55"/>
      <c r="H20" s="55"/>
      <c r="I20" s="89"/>
      <c r="J20" s="89"/>
      <c r="K20" s="88"/>
      <c r="L20" s="89"/>
      <c r="M20" s="62"/>
    </row>
    <row r="21" spans="2:13" x14ac:dyDescent="0.25">
      <c r="B21" s="90" t="s">
        <v>292</v>
      </c>
      <c r="C21" s="58"/>
      <c r="D21" s="58"/>
      <c r="E21" s="55"/>
      <c r="F21" s="84"/>
      <c r="G21" s="55"/>
      <c r="H21" s="84"/>
      <c r="I21" s="89"/>
      <c r="J21" s="89"/>
      <c r="K21" s="88"/>
      <c r="L21" s="89"/>
      <c r="M21" s="62"/>
    </row>
    <row r="22" spans="2:13" x14ac:dyDescent="0.25">
      <c r="B22" s="90"/>
      <c r="C22" s="58"/>
      <c r="D22" s="58"/>
      <c r="E22" s="55"/>
      <c r="F22" s="55"/>
      <c r="G22" s="55"/>
      <c r="H22" s="55"/>
      <c r="I22" s="89"/>
      <c r="J22" s="89"/>
      <c r="K22" s="88"/>
      <c r="L22" s="89"/>
      <c r="M22" s="62"/>
    </row>
    <row r="23" spans="2:13" x14ac:dyDescent="0.25">
      <c r="B23" s="54"/>
      <c r="C23" s="55"/>
      <c r="D23" s="55"/>
      <c r="E23" s="55"/>
      <c r="F23" s="55"/>
      <c r="G23" s="55"/>
      <c r="H23" s="55"/>
      <c r="I23" s="89"/>
      <c r="J23" s="89"/>
      <c r="K23" s="88"/>
      <c r="L23" s="89"/>
      <c r="M23" s="62"/>
    </row>
    <row r="24" spans="2:13" x14ac:dyDescent="0.25">
      <c r="B24" s="90" t="s">
        <v>292</v>
      </c>
      <c r="C24" s="58"/>
      <c r="D24" s="58"/>
      <c r="E24" s="55"/>
      <c r="F24" s="84"/>
      <c r="G24" s="55"/>
      <c r="H24" s="84"/>
      <c r="I24" s="89"/>
      <c r="J24" s="89"/>
      <c r="K24" s="88"/>
      <c r="L24" s="89"/>
      <c r="M24" s="62"/>
    </row>
    <row r="25" spans="2:13" x14ac:dyDescent="0.25">
      <c r="B25" s="90"/>
      <c r="C25" s="58"/>
      <c r="D25" s="58"/>
      <c r="E25" s="55"/>
      <c r="F25" s="84"/>
      <c r="G25" s="55"/>
      <c r="H25" s="84"/>
      <c r="I25" s="89"/>
      <c r="J25" s="89"/>
      <c r="K25" s="88"/>
      <c r="L25" s="89"/>
      <c r="M25" s="62"/>
    </row>
    <row r="26" spans="2:13" x14ac:dyDescent="0.25">
      <c r="B26" s="54"/>
      <c r="C26" s="55"/>
      <c r="D26" s="55"/>
      <c r="E26" s="55"/>
      <c r="F26" s="55"/>
      <c r="G26" s="55"/>
      <c r="H26" s="58"/>
      <c r="I26" s="89"/>
      <c r="J26" s="89"/>
      <c r="K26" s="88"/>
      <c r="L26" s="89"/>
      <c r="M26" s="62"/>
    </row>
    <row r="27" spans="2:13" x14ac:dyDescent="0.25">
      <c r="B27" s="90" t="s">
        <v>292</v>
      </c>
      <c r="C27" s="58"/>
      <c r="D27" s="58"/>
      <c r="E27" s="55"/>
      <c r="F27" s="84"/>
      <c r="G27" s="55"/>
      <c r="H27" s="84"/>
      <c r="I27" s="89"/>
      <c r="J27" s="89"/>
      <c r="K27" s="88"/>
      <c r="L27" s="89"/>
      <c r="M27" s="62"/>
    </row>
    <row r="28" spans="2:13" x14ac:dyDescent="0.25">
      <c r="B28" s="91"/>
      <c r="C28" s="92"/>
      <c r="D28" s="92"/>
      <c r="E28" s="55"/>
      <c r="F28" s="55"/>
      <c r="G28" s="55"/>
      <c r="H28" s="84"/>
      <c r="I28" s="89"/>
      <c r="J28" s="89"/>
      <c r="K28" s="88"/>
      <c r="L28" s="89"/>
      <c r="M28" s="62"/>
    </row>
    <row r="29" spans="2:13" x14ac:dyDescent="0.25">
      <c r="B29" s="93"/>
      <c r="C29" s="87"/>
      <c r="D29" s="87"/>
      <c r="E29" s="87"/>
      <c r="F29" s="87"/>
      <c r="G29" s="87"/>
      <c r="H29" s="87"/>
      <c r="I29" s="89"/>
      <c r="J29" s="89"/>
      <c r="K29" s="88"/>
      <c r="L29" s="89"/>
      <c r="M29" s="62"/>
    </row>
    <row r="30" spans="2:13" x14ac:dyDescent="0.25">
      <c r="B30" s="94" t="s">
        <v>82</v>
      </c>
      <c r="C30" s="95"/>
      <c r="D30" s="173"/>
      <c r="E30" s="173"/>
      <c r="F30" s="173"/>
      <c r="G30" s="173"/>
      <c r="H30" s="173"/>
      <c r="I30" s="89"/>
      <c r="J30" s="89"/>
      <c r="K30" s="88"/>
      <c r="L30" s="89"/>
      <c r="M30" s="62"/>
    </row>
    <row r="31" spans="2:13" x14ac:dyDescent="0.25">
      <c r="B31" s="205"/>
      <c r="C31" s="95"/>
      <c r="D31" s="173"/>
      <c r="E31" s="173"/>
      <c r="F31" s="173"/>
      <c r="G31" s="173"/>
      <c r="H31" s="173"/>
      <c r="I31" s="89"/>
      <c r="J31" s="89"/>
      <c r="K31" s="88"/>
      <c r="L31" s="89"/>
      <c r="M31" s="62"/>
    </row>
    <row r="32" spans="2:13" x14ac:dyDescent="0.25">
      <c r="B32" s="205"/>
      <c r="C32" s="95"/>
      <c r="D32" s="173"/>
      <c r="E32" s="173"/>
      <c r="F32" s="173"/>
      <c r="G32" s="173"/>
      <c r="H32" s="173"/>
      <c r="I32" s="89"/>
      <c r="J32" s="89"/>
      <c r="K32" s="88"/>
      <c r="L32" s="89"/>
      <c r="M32" s="62"/>
    </row>
    <row r="33" spans="2:13" x14ac:dyDescent="0.25">
      <c r="B33" s="205"/>
      <c r="C33" s="95"/>
      <c r="D33" s="173"/>
      <c r="E33" s="173"/>
      <c r="F33" s="173"/>
      <c r="G33" s="173"/>
      <c r="H33" s="173"/>
      <c r="I33" s="89"/>
      <c r="J33" s="89"/>
      <c r="K33" s="88"/>
      <c r="L33" s="89"/>
      <c r="M33" s="62"/>
    </row>
    <row r="34" spans="2:13" ht="15.75" thickBot="1" x14ac:dyDescent="0.3">
      <c r="B34" s="206"/>
      <c r="C34" s="142"/>
      <c r="D34" s="207"/>
      <c r="E34" s="207"/>
      <c r="F34" s="207"/>
      <c r="G34" s="207"/>
      <c r="H34" s="207"/>
      <c r="I34" s="99"/>
      <c r="J34" s="99"/>
      <c r="K34" s="98"/>
      <c r="L34" s="99"/>
      <c r="M34" s="100"/>
    </row>
  </sheetData>
  <mergeCells count="3">
    <mergeCell ref="B8:M9"/>
    <mergeCell ref="B14:G14"/>
    <mergeCell ref="B17:G17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9"/>
  <sheetViews>
    <sheetView view="pageBreakPreview" zoomScale="60" zoomScaleNormal="100" workbookViewId="0">
      <selection activeCell="K30" sqref="K30"/>
    </sheetView>
  </sheetViews>
  <sheetFormatPr defaultRowHeight="15" x14ac:dyDescent="0.25"/>
  <cols>
    <col min="2" max="2" width="12.28515625" customWidth="1"/>
    <col min="3" max="3" width="16.42578125" customWidth="1"/>
    <col min="4" max="4" width="25.140625" customWidth="1"/>
    <col min="5" max="5" width="18.5703125" customWidth="1"/>
    <col min="6" max="6" width="24.140625" customWidth="1"/>
    <col min="7" max="7" width="14" customWidth="1"/>
    <col min="10" max="10" width="11.28515625" style="25" bestFit="1" customWidth="1"/>
    <col min="11" max="11" width="10.5703125" style="25" customWidth="1"/>
    <col min="12" max="12" width="7.140625" customWidth="1"/>
    <col min="13" max="13" width="5" customWidth="1"/>
  </cols>
  <sheetData>
    <row r="1" spans="2:13" x14ac:dyDescent="0.25">
      <c r="B1" s="251" t="s">
        <v>0</v>
      </c>
      <c r="C1" s="28" t="s">
        <v>1</v>
      </c>
      <c r="D1" s="28" t="s">
        <v>3</v>
      </c>
      <c r="E1" s="28" t="s">
        <v>88</v>
      </c>
      <c r="F1" s="28" t="s">
        <v>4</v>
      </c>
      <c r="G1" s="28" t="s">
        <v>2</v>
      </c>
      <c r="H1" s="28" t="s">
        <v>5</v>
      </c>
      <c r="I1" s="28" t="s">
        <v>8</v>
      </c>
      <c r="J1" s="29" t="s">
        <v>7</v>
      </c>
      <c r="K1" s="29" t="s">
        <v>8</v>
      </c>
      <c r="L1" s="28" t="s">
        <v>9</v>
      </c>
      <c r="M1" s="252" t="s">
        <v>10</v>
      </c>
    </row>
    <row r="2" spans="2:13" ht="15.75" thickBot="1" x14ac:dyDescent="0.3">
      <c r="B2" s="16">
        <v>43420</v>
      </c>
      <c r="C2" s="18">
        <v>2300487200</v>
      </c>
      <c r="D2" s="18" t="s">
        <v>410</v>
      </c>
      <c r="E2" s="18" t="s">
        <v>411</v>
      </c>
      <c r="F2" s="18" t="s">
        <v>163</v>
      </c>
      <c r="G2" s="225" t="s">
        <v>412</v>
      </c>
      <c r="H2" s="225" t="s">
        <v>14</v>
      </c>
      <c r="I2" s="225">
        <v>176.92</v>
      </c>
      <c r="J2" s="228">
        <v>176.92</v>
      </c>
      <c r="K2" s="228">
        <v>220</v>
      </c>
      <c r="L2" s="253">
        <f>K2-J2</f>
        <v>43.080000000000013</v>
      </c>
      <c r="M2" s="229">
        <f>L2/K2</f>
        <v>0.19581818181818186</v>
      </c>
    </row>
    <row r="3" spans="2:13" s="36" customFormat="1" ht="15.75" thickBot="1" x14ac:dyDescent="0.3">
      <c r="G3" s="42" t="s">
        <v>179</v>
      </c>
      <c r="H3" s="42"/>
      <c r="I3" s="42">
        <f>SUM(I2)</f>
        <v>176.92</v>
      </c>
      <c r="J3" s="42">
        <f t="shared" ref="J3:L3" si="0">SUM(J2)</f>
        <v>176.92</v>
      </c>
      <c r="K3" s="43">
        <f t="shared" si="0"/>
        <v>220</v>
      </c>
      <c r="L3" s="42">
        <f t="shared" si="0"/>
        <v>43.080000000000013</v>
      </c>
      <c r="M3" s="254">
        <f>L3/K3</f>
        <v>0.19581818181818186</v>
      </c>
    </row>
    <row r="4" spans="2:13" ht="16.5" thickTop="1" thickBot="1" x14ac:dyDescent="0.3">
      <c r="B4" t="s">
        <v>407</v>
      </c>
    </row>
    <row r="5" spans="2:13" s="41" customFormat="1" ht="15.75" thickBot="1" x14ac:dyDescent="0.3">
      <c r="B5" s="255">
        <v>43420</v>
      </c>
      <c r="C5" s="256">
        <v>2000074257</v>
      </c>
      <c r="D5" s="256" t="s">
        <v>413</v>
      </c>
      <c r="E5" s="256" t="s">
        <v>149</v>
      </c>
      <c r="F5" s="256"/>
      <c r="G5" s="256"/>
      <c r="H5" s="256" t="s">
        <v>86</v>
      </c>
      <c r="I5" s="257">
        <v>9.4499999999999993</v>
      </c>
      <c r="J5" s="189"/>
      <c r="K5" s="189"/>
    </row>
    <row r="6" spans="2:13" s="41" customFormat="1" x14ac:dyDescent="0.25">
      <c r="B6" s="258"/>
      <c r="C6" s="173"/>
      <c r="D6" s="173"/>
      <c r="E6" s="173"/>
      <c r="F6" s="173"/>
      <c r="G6" s="173"/>
      <c r="H6" s="173"/>
      <c r="I6" s="199"/>
      <c r="J6" s="189"/>
      <c r="K6" s="189"/>
    </row>
    <row r="7" spans="2:13" s="41" customFormat="1" ht="15.75" thickBot="1" x14ac:dyDescent="0.3">
      <c r="B7" s="259" t="s">
        <v>158</v>
      </c>
      <c r="I7" s="189"/>
      <c r="J7" s="189"/>
      <c r="K7" s="189"/>
    </row>
    <row r="8" spans="2:13" s="41" customFormat="1" x14ac:dyDescent="0.25">
      <c r="B8" s="260">
        <v>43420</v>
      </c>
      <c r="C8" s="153">
        <v>2300487049</v>
      </c>
      <c r="D8" s="153" t="s">
        <v>414</v>
      </c>
      <c r="E8" s="153" t="s">
        <v>91</v>
      </c>
      <c r="F8" s="153"/>
      <c r="G8" s="153"/>
      <c r="H8" s="153" t="s">
        <v>86</v>
      </c>
      <c r="I8" s="154">
        <v>55.71</v>
      </c>
      <c r="J8" s="189"/>
      <c r="K8" s="189"/>
    </row>
    <row r="9" spans="2:13" s="41" customFormat="1" x14ac:dyDescent="0.25">
      <c r="B9" s="261">
        <v>43420</v>
      </c>
      <c r="C9" s="156">
        <v>2300487049</v>
      </c>
      <c r="D9" s="156" t="s">
        <v>414</v>
      </c>
      <c r="E9" s="156" t="s">
        <v>91</v>
      </c>
      <c r="F9" s="156"/>
      <c r="G9" s="156"/>
      <c r="H9" s="156" t="s">
        <v>86</v>
      </c>
      <c r="I9" s="157">
        <v>55.71</v>
      </c>
      <c r="J9" s="189"/>
      <c r="K9" s="189"/>
    </row>
    <row r="10" spans="2:13" s="41" customFormat="1" x14ac:dyDescent="0.25">
      <c r="B10" s="261">
        <v>43420</v>
      </c>
      <c r="C10" s="156">
        <v>2300487206</v>
      </c>
      <c r="D10" s="156" t="s">
        <v>413</v>
      </c>
      <c r="E10" s="156" t="s">
        <v>91</v>
      </c>
      <c r="F10" s="156"/>
      <c r="G10" s="156"/>
      <c r="H10" s="156" t="s">
        <v>86</v>
      </c>
      <c r="I10" s="157">
        <v>55.71</v>
      </c>
      <c r="J10" s="189"/>
      <c r="K10" s="189"/>
    </row>
    <row r="11" spans="2:13" s="41" customFormat="1" x14ac:dyDescent="0.25">
      <c r="B11" s="261">
        <v>43420</v>
      </c>
      <c r="C11" s="156">
        <v>2300487206</v>
      </c>
      <c r="D11" s="156" t="s">
        <v>413</v>
      </c>
      <c r="E11" s="156" t="s">
        <v>91</v>
      </c>
      <c r="F11" s="156"/>
      <c r="G11" s="156"/>
      <c r="H11" s="156" t="s">
        <v>86</v>
      </c>
      <c r="I11" s="157">
        <v>55.71</v>
      </c>
      <c r="J11" s="189"/>
      <c r="K11" s="189"/>
    </row>
    <row r="12" spans="2:13" s="41" customFormat="1" x14ac:dyDescent="0.25">
      <c r="B12" s="261">
        <v>43420</v>
      </c>
      <c r="C12" s="156">
        <v>2300487211</v>
      </c>
      <c r="D12" s="156" t="s">
        <v>415</v>
      </c>
      <c r="E12" s="156" t="s">
        <v>91</v>
      </c>
      <c r="F12" s="156"/>
      <c r="G12" s="156"/>
      <c r="H12" s="156" t="s">
        <v>86</v>
      </c>
      <c r="I12" s="157">
        <v>46.36</v>
      </c>
      <c r="J12" s="189"/>
      <c r="K12" s="189"/>
    </row>
    <row r="13" spans="2:13" s="41" customFormat="1" x14ac:dyDescent="0.25">
      <c r="B13" s="261">
        <v>43420</v>
      </c>
      <c r="C13" s="156">
        <v>2300487211</v>
      </c>
      <c r="D13" s="156" t="s">
        <v>415</v>
      </c>
      <c r="E13" s="156" t="s">
        <v>91</v>
      </c>
      <c r="F13" s="156"/>
      <c r="G13" s="156"/>
      <c r="H13" s="156" t="s">
        <v>86</v>
      </c>
      <c r="I13" s="157">
        <v>65.069999999999993</v>
      </c>
      <c r="J13" s="189"/>
      <c r="K13" s="189"/>
    </row>
    <row r="14" spans="2:13" s="41" customFormat="1" x14ac:dyDescent="0.25">
      <c r="B14" s="261">
        <v>43427</v>
      </c>
      <c r="C14" s="156">
        <v>2300488595</v>
      </c>
      <c r="D14" s="156" t="s">
        <v>416</v>
      </c>
      <c r="E14" s="156" t="s">
        <v>91</v>
      </c>
      <c r="F14" s="156"/>
      <c r="G14" s="156"/>
      <c r="H14" s="156" t="s">
        <v>86</v>
      </c>
      <c r="I14" s="157">
        <v>55.59</v>
      </c>
      <c r="J14" s="189"/>
      <c r="K14" s="189"/>
    </row>
    <row r="15" spans="2:13" s="41" customFormat="1" x14ac:dyDescent="0.25">
      <c r="B15" s="261">
        <v>43427</v>
      </c>
      <c r="C15" s="156">
        <v>2300488595</v>
      </c>
      <c r="D15" s="156" t="s">
        <v>416</v>
      </c>
      <c r="E15" s="156" t="s">
        <v>91</v>
      </c>
      <c r="F15" s="156"/>
      <c r="G15" s="156"/>
      <c r="H15" s="156" t="s">
        <v>86</v>
      </c>
      <c r="I15" s="157">
        <v>55.59</v>
      </c>
      <c r="J15" s="189"/>
      <c r="K15" s="189"/>
    </row>
    <row r="16" spans="2:13" s="41" customFormat="1" x14ac:dyDescent="0.25">
      <c r="B16" s="261">
        <v>43427</v>
      </c>
      <c r="C16" s="156">
        <v>2300488612</v>
      </c>
      <c r="D16" s="156" t="s">
        <v>417</v>
      </c>
      <c r="E16" s="156" t="s">
        <v>91</v>
      </c>
      <c r="F16" s="156"/>
      <c r="G16" s="156"/>
      <c r="H16" s="156" t="s">
        <v>86</v>
      </c>
      <c r="I16" s="157">
        <v>55.59</v>
      </c>
      <c r="J16" s="189"/>
      <c r="K16" s="189"/>
    </row>
    <row r="17" spans="2:13" s="41" customFormat="1" x14ac:dyDescent="0.25">
      <c r="B17" s="261">
        <v>43427</v>
      </c>
      <c r="C17" s="156">
        <v>2300488612</v>
      </c>
      <c r="D17" s="156" t="s">
        <v>417</v>
      </c>
      <c r="E17" s="156" t="s">
        <v>91</v>
      </c>
      <c r="F17" s="156"/>
      <c r="G17" s="156"/>
      <c r="H17" s="156" t="s">
        <v>86</v>
      </c>
      <c r="I17" s="157">
        <v>55.59</v>
      </c>
      <c r="J17" s="189"/>
      <c r="K17" s="189"/>
    </row>
    <row r="18" spans="2:13" s="41" customFormat="1" ht="15.75" thickBot="1" x14ac:dyDescent="0.3">
      <c r="B18" s="262">
        <v>43430</v>
      </c>
      <c r="C18" s="159">
        <v>2300489352</v>
      </c>
      <c r="D18" s="159" t="s">
        <v>418</v>
      </c>
      <c r="E18" s="159" t="s">
        <v>91</v>
      </c>
      <c r="F18" s="159"/>
      <c r="G18" s="182"/>
      <c r="H18" s="182" t="s">
        <v>86</v>
      </c>
      <c r="I18" s="197">
        <v>55.59</v>
      </c>
      <c r="J18" s="189"/>
      <c r="K18" s="189"/>
    </row>
    <row r="19" spans="2:13" ht="15.75" thickBot="1" x14ac:dyDescent="0.3">
      <c r="G19" s="263" t="s">
        <v>179</v>
      </c>
      <c r="H19" s="263"/>
      <c r="I19" s="43">
        <f>SUM(I8:I18)</f>
        <v>612.22000000000014</v>
      </c>
    </row>
    <row r="20" spans="2:13" ht="15.75" thickTop="1" x14ac:dyDescent="0.25">
      <c r="G20" s="139"/>
      <c r="H20" s="139"/>
      <c r="I20" s="171"/>
    </row>
    <row r="21" spans="2:13" s="36" customFormat="1" ht="15.75" thickBot="1" x14ac:dyDescent="0.3">
      <c r="E21" s="42" t="s">
        <v>72</v>
      </c>
      <c r="F21" s="42"/>
      <c r="G21" s="42"/>
      <c r="H21" s="42"/>
      <c r="I21" s="264">
        <f>I19+I5+I3</f>
        <v>798.59000000000015</v>
      </c>
      <c r="J21" s="151"/>
      <c r="K21" s="151"/>
    </row>
    <row r="22" spans="2:13" ht="16.5" thickTop="1" thickBot="1" x14ac:dyDescent="0.3"/>
    <row r="23" spans="2:13" x14ac:dyDescent="0.25">
      <c r="B23" s="265" t="s">
        <v>408</v>
      </c>
      <c r="C23" s="266"/>
      <c r="D23" s="266"/>
      <c r="E23" s="266"/>
      <c r="F23" s="266"/>
      <c r="G23" s="266"/>
      <c r="H23" s="266"/>
      <c r="I23" s="266"/>
      <c r="J23" s="266"/>
      <c r="K23" s="266"/>
      <c r="L23" s="266"/>
      <c r="M23" s="267"/>
    </row>
    <row r="24" spans="2:13" ht="15.75" thickBot="1" x14ac:dyDescent="0.3">
      <c r="B24" s="268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70"/>
    </row>
    <row r="25" spans="2:13" x14ac:dyDescent="0.25">
      <c r="B25" s="45" t="s">
        <v>331</v>
      </c>
      <c r="C25" s="46"/>
      <c r="D25" s="46"/>
      <c r="E25" s="46" t="s">
        <v>290</v>
      </c>
      <c r="F25" s="46"/>
      <c r="G25" s="47" t="s">
        <v>291</v>
      </c>
      <c r="H25" s="48"/>
      <c r="I25" s="164"/>
      <c r="J25" s="52"/>
      <c r="K25" s="51"/>
      <c r="L25" s="52"/>
      <c r="M25" s="53"/>
    </row>
    <row r="26" spans="2:13" x14ac:dyDescent="0.25">
      <c r="B26" s="54"/>
      <c r="C26" s="55"/>
      <c r="D26" s="55"/>
      <c r="E26" s="55"/>
      <c r="F26" s="55"/>
      <c r="G26" s="56"/>
      <c r="H26" s="57"/>
      <c r="I26" s="165"/>
      <c r="J26" s="61"/>
      <c r="K26" s="60"/>
      <c r="L26" s="61"/>
      <c r="M26" s="62"/>
    </row>
    <row r="27" spans="2:13" x14ac:dyDescent="0.25">
      <c r="B27" s="63" t="s">
        <v>76</v>
      </c>
      <c r="C27" s="64"/>
      <c r="D27" s="64"/>
      <c r="E27" s="64"/>
      <c r="F27" s="64"/>
      <c r="G27" s="65"/>
      <c r="H27" s="55"/>
      <c r="I27" s="89"/>
      <c r="J27" s="61"/>
      <c r="K27" s="60"/>
      <c r="L27" s="61"/>
      <c r="M27" s="62"/>
    </row>
    <row r="28" spans="2:13" x14ac:dyDescent="0.25">
      <c r="B28" s="54"/>
      <c r="C28" s="55"/>
      <c r="D28" s="55"/>
      <c r="E28" s="55"/>
      <c r="F28" s="55"/>
      <c r="G28" s="55"/>
      <c r="H28" s="55"/>
      <c r="I28" s="89"/>
      <c r="J28" s="61"/>
      <c r="K28" s="162" t="s">
        <v>86</v>
      </c>
      <c r="L28" s="61"/>
      <c r="M28" s="62"/>
    </row>
    <row r="29" spans="2:13" ht="15.75" thickBot="1" x14ac:dyDescent="0.3">
      <c r="B29" s="271" t="s">
        <v>77</v>
      </c>
      <c r="C29" s="272"/>
      <c r="D29" s="272"/>
      <c r="E29" s="272"/>
      <c r="F29" s="272"/>
      <c r="G29" s="272"/>
      <c r="H29" s="66"/>
      <c r="I29" s="166"/>
      <c r="J29" s="168"/>
      <c r="K29" s="68">
        <f>I21</f>
        <v>798.59000000000015</v>
      </c>
      <c r="L29" s="69"/>
      <c r="M29" s="70"/>
    </row>
    <row r="30" spans="2:13" x14ac:dyDescent="0.25">
      <c r="B30" s="71"/>
      <c r="C30" s="72"/>
      <c r="D30" s="72"/>
      <c r="E30" s="72"/>
      <c r="F30" s="72"/>
      <c r="G30" s="72"/>
      <c r="H30" s="58"/>
      <c r="I30" s="165"/>
      <c r="J30" s="69"/>
      <c r="K30" s="74"/>
      <c r="L30" s="69"/>
      <c r="M30" s="70"/>
    </row>
    <row r="31" spans="2:13" x14ac:dyDescent="0.25">
      <c r="B31" s="54"/>
      <c r="C31" s="55"/>
      <c r="D31" s="55"/>
      <c r="E31" s="55"/>
      <c r="F31" s="55"/>
      <c r="G31" s="55"/>
      <c r="H31" s="55"/>
      <c r="I31" s="89"/>
      <c r="J31" s="61"/>
      <c r="K31" s="60"/>
      <c r="L31" s="61"/>
      <c r="M31" s="62"/>
    </row>
    <row r="32" spans="2:13" ht="15.75" thickBot="1" x14ac:dyDescent="0.3">
      <c r="B32" s="273" t="s">
        <v>79</v>
      </c>
      <c r="C32" s="274"/>
      <c r="D32" s="274"/>
      <c r="E32" s="274"/>
      <c r="F32" s="274"/>
      <c r="G32" s="274"/>
      <c r="H32" s="81"/>
      <c r="I32" s="167"/>
      <c r="J32" s="169"/>
      <c r="K32" s="83">
        <f>SUM(K29:K31)</f>
        <v>798.59000000000015</v>
      </c>
      <c r="L32" s="69"/>
      <c r="M32" s="70"/>
    </row>
    <row r="33" spans="2:13" ht="15.75" thickTop="1" x14ac:dyDescent="0.25">
      <c r="B33" s="54"/>
      <c r="C33" s="55"/>
      <c r="D33" s="55"/>
      <c r="E33" s="55"/>
      <c r="F33" s="55"/>
      <c r="G33" s="55"/>
      <c r="H33" s="84"/>
      <c r="I33" s="89"/>
      <c r="J33" s="61"/>
      <c r="K33" s="60"/>
      <c r="L33" s="61"/>
      <c r="M33" s="62"/>
    </row>
    <row r="34" spans="2:13" x14ac:dyDescent="0.25">
      <c r="B34" s="85" t="s">
        <v>80</v>
      </c>
      <c r="C34" s="86"/>
      <c r="D34" s="86"/>
      <c r="E34" s="55"/>
      <c r="F34" s="55"/>
      <c r="G34" s="55"/>
      <c r="H34" s="55"/>
      <c r="I34" s="89"/>
      <c r="J34" s="89"/>
      <c r="K34" s="88"/>
      <c r="L34" s="89"/>
      <c r="M34" s="62"/>
    </row>
    <row r="35" spans="2:13" x14ac:dyDescent="0.25">
      <c r="B35" s="85"/>
      <c r="C35" s="86"/>
      <c r="D35" s="86"/>
      <c r="E35" s="55"/>
      <c r="F35" s="55"/>
      <c r="G35" s="55"/>
      <c r="H35" s="55"/>
      <c r="I35" s="89"/>
      <c r="J35" s="89"/>
      <c r="K35" s="88"/>
      <c r="L35" s="89"/>
      <c r="M35" s="62"/>
    </row>
    <row r="36" spans="2:13" x14ac:dyDescent="0.25">
      <c r="B36" s="90" t="s">
        <v>292</v>
      </c>
      <c r="C36" s="58"/>
      <c r="D36" s="58"/>
      <c r="E36" s="55"/>
      <c r="F36" s="84"/>
      <c r="G36" s="55"/>
      <c r="H36" s="84"/>
      <c r="I36" s="89"/>
      <c r="J36" s="89"/>
      <c r="K36" s="88"/>
      <c r="L36" s="89"/>
      <c r="M36" s="62"/>
    </row>
    <row r="37" spans="2:13" x14ac:dyDescent="0.25">
      <c r="B37" s="90"/>
      <c r="C37" s="58"/>
      <c r="D37" s="58"/>
      <c r="E37" s="55"/>
      <c r="F37" s="55"/>
      <c r="G37" s="55"/>
      <c r="H37" s="55"/>
      <c r="I37" s="89"/>
      <c r="J37" s="89"/>
      <c r="K37" s="88"/>
      <c r="L37" s="89"/>
      <c r="M37" s="62"/>
    </row>
    <row r="38" spans="2:13" x14ac:dyDescent="0.25">
      <c r="B38" s="54"/>
      <c r="C38" s="55"/>
      <c r="D38" s="55"/>
      <c r="E38" s="55"/>
      <c r="F38" s="55"/>
      <c r="G38" s="55"/>
      <c r="H38" s="55"/>
      <c r="I38" s="89"/>
      <c r="J38" s="89"/>
      <c r="K38" s="88"/>
      <c r="L38" s="89"/>
      <c r="M38" s="62"/>
    </row>
    <row r="39" spans="2:13" x14ac:dyDescent="0.25">
      <c r="B39" s="90" t="s">
        <v>292</v>
      </c>
      <c r="C39" s="58"/>
      <c r="D39" s="58"/>
      <c r="E39" s="55"/>
      <c r="F39" s="84"/>
      <c r="G39" s="55"/>
      <c r="H39" s="84"/>
      <c r="I39" s="89"/>
      <c r="J39" s="89"/>
      <c r="K39" s="88"/>
      <c r="L39" s="89"/>
      <c r="M39" s="62"/>
    </row>
    <row r="40" spans="2:13" x14ac:dyDescent="0.25">
      <c r="B40" s="90"/>
      <c r="C40" s="58"/>
      <c r="D40" s="58"/>
      <c r="E40" s="55"/>
      <c r="F40" s="84"/>
      <c r="G40" s="55"/>
      <c r="H40" s="84"/>
      <c r="I40" s="89"/>
      <c r="J40" s="89"/>
      <c r="K40" s="88"/>
      <c r="L40" s="89"/>
      <c r="M40" s="62"/>
    </row>
    <row r="41" spans="2:13" x14ac:dyDescent="0.25">
      <c r="B41" s="54"/>
      <c r="C41" s="55"/>
      <c r="D41" s="55"/>
      <c r="E41" s="55"/>
      <c r="F41" s="55"/>
      <c r="G41" s="55"/>
      <c r="H41" s="58"/>
      <c r="I41" s="89"/>
      <c r="J41" s="89"/>
      <c r="K41" s="88"/>
      <c r="L41" s="89"/>
      <c r="M41" s="62"/>
    </row>
    <row r="42" spans="2:13" x14ac:dyDescent="0.25">
      <c r="B42" s="90" t="s">
        <v>292</v>
      </c>
      <c r="C42" s="58"/>
      <c r="D42" s="58"/>
      <c r="E42" s="55"/>
      <c r="F42" s="84"/>
      <c r="G42" s="55"/>
      <c r="H42" s="84"/>
      <c r="I42" s="89"/>
      <c r="J42" s="89"/>
      <c r="K42" s="88"/>
      <c r="L42" s="89"/>
      <c r="M42" s="62"/>
    </row>
    <row r="43" spans="2:13" x14ac:dyDescent="0.25">
      <c r="B43" s="91"/>
      <c r="C43" s="92"/>
      <c r="D43" s="92"/>
      <c r="E43" s="55"/>
      <c r="F43" s="55"/>
      <c r="G43" s="55"/>
      <c r="H43" s="84"/>
      <c r="I43" s="89"/>
      <c r="J43" s="89"/>
      <c r="K43" s="88"/>
      <c r="L43" s="89"/>
      <c r="M43" s="62"/>
    </row>
    <row r="44" spans="2:13" x14ac:dyDescent="0.25">
      <c r="B44" s="93"/>
      <c r="C44" s="87"/>
      <c r="D44" s="87"/>
      <c r="E44" s="87"/>
      <c r="F44" s="87"/>
      <c r="G44" s="87"/>
      <c r="H44" s="87"/>
      <c r="I44" s="89"/>
      <c r="J44" s="89"/>
      <c r="K44" s="88"/>
      <c r="L44" s="89"/>
      <c r="M44" s="62"/>
    </row>
    <row r="45" spans="2:13" x14ac:dyDescent="0.25">
      <c r="B45" s="94" t="s">
        <v>82</v>
      </c>
      <c r="C45" s="95"/>
      <c r="D45" s="173"/>
      <c r="E45" s="173"/>
      <c r="F45" s="173"/>
      <c r="G45" s="173"/>
      <c r="H45" s="173"/>
      <c r="I45" s="89"/>
      <c r="J45" s="89"/>
      <c r="K45" s="88"/>
      <c r="L45" s="89"/>
      <c r="M45" s="62"/>
    </row>
    <row r="46" spans="2:13" x14ac:dyDescent="0.25">
      <c r="B46" s="205"/>
      <c r="C46" s="95"/>
      <c r="D46" s="173"/>
      <c r="E46" s="173"/>
      <c r="F46" s="173"/>
      <c r="G46" s="173"/>
      <c r="H46" s="173"/>
      <c r="I46" s="89"/>
      <c r="J46" s="89"/>
      <c r="K46" s="88"/>
      <c r="L46" s="89"/>
      <c r="M46" s="62"/>
    </row>
    <row r="47" spans="2:13" x14ac:dyDescent="0.25">
      <c r="B47" s="205"/>
      <c r="C47" s="95"/>
      <c r="D47" s="173"/>
      <c r="E47" s="173"/>
      <c r="F47" s="173"/>
      <c r="G47" s="173"/>
      <c r="H47" s="173"/>
      <c r="I47" s="89"/>
      <c r="J47" s="89"/>
      <c r="K47" s="88"/>
      <c r="L47" s="89"/>
      <c r="M47" s="62"/>
    </row>
    <row r="48" spans="2:13" x14ac:dyDescent="0.25">
      <c r="B48" s="205"/>
      <c r="C48" s="95"/>
      <c r="D48" s="173"/>
      <c r="E48" s="173"/>
      <c r="F48" s="173"/>
      <c r="G48" s="173"/>
      <c r="H48" s="173"/>
      <c r="I48" s="89"/>
      <c r="J48" s="89"/>
      <c r="K48" s="88"/>
      <c r="L48" s="89"/>
      <c r="M48" s="62"/>
    </row>
    <row r="49" spans="2:13" ht="15.75" thickBot="1" x14ac:dyDescent="0.3">
      <c r="B49" s="206"/>
      <c r="C49" s="142"/>
      <c r="D49" s="207"/>
      <c r="E49" s="207"/>
      <c r="F49" s="207"/>
      <c r="G49" s="207"/>
      <c r="H49" s="207"/>
      <c r="I49" s="99"/>
      <c r="J49" s="99"/>
      <c r="K49" s="98"/>
      <c r="L49" s="99"/>
      <c r="M49" s="100"/>
    </row>
  </sheetData>
  <mergeCells count="3">
    <mergeCell ref="B23:M24"/>
    <mergeCell ref="B29:G29"/>
    <mergeCell ref="B32:G32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1"/>
  <sheetViews>
    <sheetView workbookViewId="0">
      <selection activeCell="B2" sqref="B2:M29"/>
    </sheetView>
  </sheetViews>
  <sheetFormatPr defaultRowHeight="15" x14ac:dyDescent="0.25"/>
  <cols>
    <col min="2" max="2" width="40.42578125" customWidth="1"/>
    <col min="7" max="7" width="15" customWidth="1"/>
    <col min="11" max="11" width="22" customWidth="1"/>
  </cols>
  <sheetData>
    <row r="1" spans="2:14" ht="15.75" thickBot="1" x14ac:dyDescent="0.3"/>
    <row r="2" spans="2:14" ht="15.75" customHeight="1" x14ac:dyDescent="0.25">
      <c r="B2" s="265" t="s">
        <v>85</v>
      </c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7"/>
      <c r="N2" s="44"/>
    </row>
    <row r="3" spans="2:14" ht="15.75" thickBot="1" x14ac:dyDescent="0.3">
      <c r="B3" s="268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70"/>
      <c r="N3" s="44"/>
    </row>
    <row r="4" spans="2:14" x14ac:dyDescent="0.25">
      <c r="B4" s="45" t="s">
        <v>73</v>
      </c>
      <c r="C4" s="46"/>
      <c r="D4" s="46"/>
      <c r="E4" s="46" t="s">
        <v>74</v>
      </c>
      <c r="F4" s="46"/>
      <c r="G4" s="47" t="s">
        <v>75</v>
      </c>
      <c r="H4" s="48"/>
      <c r="I4" s="49"/>
      <c r="J4" s="50"/>
      <c r="K4" s="51"/>
      <c r="L4" s="52"/>
      <c r="M4" s="53"/>
      <c r="N4" s="44"/>
    </row>
    <row r="5" spans="2:14" x14ac:dyDescent="0.25">
      <c r="B5" s="54"/>
      <c r="C5" s="55"/>
      <c r="D5" s="55"/>
      <c r="E5" s="55"/>
      <c r="F5" s="55"/>
      <c r="G5" s="56"/>
      <c r="H5" s="57"/>
      <c r="I5" s="58"/>
      <c r="J5" s="59"/>
      <c r="K5" s="60"/>
      <c r="L5" s="61"/>
      <c r="M5" s="62"/>
      <c r="N5" s="44"/>
    </row>
    <row r="6" spans="2:14" x14ac:dyDescent="0.25">
      <c r="B6" s="63" t="s">
        <v>76</v>
      </c>
      <c r="C6" s="64"/>
      <c r="D6" s="64"/>
      <c r="E6" s="64"/>
      <c r="F6" s="64"/>
      <c r="G6" s="65"/>
      <c r="H6" s="55"/>
      <c r="I6" s="55"/>
      <c r="J6" s="59"/>
      <c r="K6" s="60"/>
      <c r="L6" s="61"/>
      <c r="M6" s="62"/>
      <c r="N6" s="44"/>
    </row>
    <row r="7" spans="2:14" x14ac:dyDescent="0.25">
      <c r="B7" s="54"/>
      <c r="C7" s="55"/>
      <c r="D7" s="55"/>
      <c r="E7" s="55"/>
      <c r="F7" s="55"/>
      <c r="G7" s="55"/>
      <c r="H7" s="55"/>
      <c r="I7" s="55"/>
      <c r="J7" s="59"/>
      <c r="K7" s="60" t="s">
        <v>86</v>
      </c>
      <c r="L7" s="61"/>
      <c r="M7" s="62"/>
      <c r="N7" s="44"/>
    </row>
    <row r="8" spans="2:14" ht="15.75" thickBot="1" x14ac:dyDescent="0.3">
      <c r="B8" s="271" t="s">
        <v>77</v>
      </c>
      <c r="C8" s="272"/>
      <c r="D8" s="272"/>
      <c r="E8" s="272"/>
      <c r="F8" s="272"/>
      <c r="G8" s="272"/>
      <c r="H8" s="66"/>
      <c r="I8" s="66"/>
      <c r="J8" s="67"/>
      <c r="K8" s="68">
        <v>412.06</v>
      </c>
      <c r="L8" s="69"/>
      <c r="M8" s="70"/>
      <c r="N8" s="44"/>
    </row>
    <row r="9" spans="2:14" x14ac:dyDescent="0.25">
      <c r="B9" s="71"/>
      <c r="C9" s="72"/>
      <c r="D9" s="72"/>
      <c r="E9" s="72"/>
      <c r="F9" s="72"/>
      <c r="G9" s="72"/>
      <c r="H9" s="58"/>
      <c r="I9" s="58"/>
      <c r="J9" s="73"/>
      <c r="K9" s="74"/>
      <c r="L9" s="69"/>
      <c r="M9" s="70"/>
      <c r="N9" s="44"/>
    </row>
    <row r="10" spans="2:14" x14ac:dyDescent="0.25">
      <c r="B10" s="75" t="s">
        <v>78</v>
      </c>
      <c r="C10" s="76"/>
      <c r="D10" s="77"/>
      <c r="E10" s="77"/>
      <c r="F10" s="77"/>
      <c r="G10" s="77"/>
      <c r="H10" s="77"/>
      <c r="I10" s="77"/>
      <c r="J10" s="77"/>
      <c r="K10" s="78">
        <v>0</v>
      </c>
      <c r="L10" s="79"/>
      <c r="M10" s="80"/>
      <c r="N10" s="44"/>
    </row>
    <row r="11" spans="2:14" x14ac:dyDescent="0.25">
      <c r="B11" s="54"/>
      <c r="C11" s="55"/>
      <c r="D11" s="55"/>
      <c r="E11" s="55"/>
      <c r="F11" s="55"/>
      <c r="G11" s="55"/>
      <c r="H11" s="55"/>
      <c r="I11" s="55"/>
      <c r="J11" s="59"/>
      <c r="K11" s="60"/>
      <c r="L11" s="61"/>
      <c r="M11" s="62"/>
      <c r="N11" s="44"/>
    </row>
    <row r="12" spans="2:14" ht="15.75" thickBot="1" x14ac:dyDescent="0.3">
      <c r="B12" s="273" t="s">
        <v>79</v>
      </c>
      <c r="C12" s="274"/>
      <c r="D12" s="274"/>
      <c r="E12" s="274"/>
      <c r="F12" s="274"/>
      <c r="G12" s="274"/>
      <c r="H12" s="81"/>
      <c r="I12" s="81"/>
      <c r="J12" s="82"/>
      <c r="K12" s="83">
        <f>SUM(K8:K10)</f>
        <v>412.06</v>
      </c>
      <c r="L12" s="69"/>
      <c r="M12" s="70"/>
      <c r="N12" s="44"/>
    </row>
    <row r="13" spans="2:14" ht="15.75" thickTop="1" x14ac:dyDescent="0.25">
      <c r="B13" s="54"/>
      <c r="C13" s="55"/>
      <c r="D13" s="55"/>
      <c r="E13" s="55"/>
      <c r="F13" s="55"/>
      <c r="G13" s="55"/>
      <c r="H13" s="84"/>
      <c r="I13" s="55"/>
      <c r="J13" s="59"/>
      <c r="K13" s="60"/>
      <c r="L13" s="61"/>
      <c r="M13" s="62"/>
      <c r="N13" s="44"/>
    </row>
    <row r="14" spans="2:14" x14ac:dyDescent="0.25">
      <c r="B14" s="85" t="s">
        <v>80</v>
      </c>
      <c r="C14" s="86"/>
      <c r="D14" s="86"/>
      <c r="E14" s="55"/>
      <c r="F14" s="55"/>
      <c r="G14" s="55"/>
      <c r="H14" s="55"/>
      <c r="I14" s="87"/>
      <c r="J14" s="87"/>
      <c r="K14" s="88"/>
      <c r="L14" s="89"/>
      <c r="M14" s="62"/>
      <c r="N14" s="44"/>
    </row>
    <row r="15" spans="2:14" x14ac:dyDescent="0.25">
      <c r="B15" s="85"/>
      <c r="C15" s="86"/>
      <c r="D15" s="86"/>
      <c r="E15" s="55"/>
      <c r="F15" s="55"/>
      <c r="G15" s="55"/>
      <c r="H15" s="55"/>
      <c r="I15" s="87"/>
      <c r="J15" s="87"/>
      <c r="K15" s="88"/>
      <c r="L15" s="89"/>
      <c r="M15" s="62"/>
      <c r="N15" s="44"/>
    </row>
    <row r="16" spans="2:14" x14ac:dyDescent="0.25">
      <c r="B16" s="90" t="s">
        <v>81</v>
      </c>
      <c r="C16" s="58"/>
      <c r="D16" s="58"/>
      <c r="E16" s="55"/>
      <c r="F16" s="84"/>
      <c r="G16" s="55"/>
      <c r="H16" s="84"/>
      <c r="I16" s="87"/>
      <c r="J16" s="87"/>
      <c r="K16" s="88"/>
      <c r="L16" s="89"/>
      <c r="M16" s="62"/>
      <c r="N16" s="44"/>
    </row>
    <row r="17" spans="2:14" x14ac:dyDescent="0.25">
      <c r="B17" s="90"/>
      <c r="C17" s="58"/>
      <c r="D17" s="58"/>
      <c r="E17" s="55"/>
      <c r="F17" s="55"/>
      <c r="G17" s="55"/>
      <c r="H17" s="55"/>
      <c r="I17" s="87"/>
      <c r="J17" s="87"/>
      <c r="K17" s="88"/>
      <c r="L17" s="89"/>
      <c r="M17" s="62"/>
      <c r="N17" s="44"/>
    </row>
    <row r="18" spans="2:14" x14ac:dyDescent="0.25">
      <c r="B18" s="54"/>
      <c r="C18" s="55"/>
      <c r="D18" s="55"/>
      <c r="E18" s="55"/>
      <c r="F18" s="55"/>
      <c r="G18" s="55"/>
      <c r="H18" s="55"/>
      <c r="I18" s="87"/>
      <c r="J18" s="87"/>
      <c r="K18" s="88"/>
      <c r="L18" s="89"/>
      <c r="M18" s="62"/>
      <c r="N18" s="44"/>
    </row>
    <row r="19" spans="2:14" x14ac:dyDescent="0.25">
      <c r="B19" s="90" t="s">
        <v>81</v>
      </c>
      <c r="C19" s="58"/>
      <c r="D19" s="58"/>
      <c r="E19" s="55"/>
      <c r="F19" s="84"/>
      <c r="G19" s="55"/>
      <c r="H19" s="84"/>
      <c r="I19" s="87"/>
      <c r="J19" s="87"/>
      <c r="K19" s="88"/>
      <c r="L19" s="89"/>
      <c r="M19" s="62"/>
      <c r="N19" s="44"/>
    </row>
    <row r="20" spans="2:14" x14ac:dyDescent="0.25">
      <c r="B20" s="90"/>
      <c r="C20" s="58"/>
      <c r="D20" s="58"/>
      <c r="E20" s="55"/>
      <c r="F20" s="84"/>
      <c r="G20" s="55"/>
      <c r="H20" s="84"/>
      <c r="I20" s="87"/>
      <c r="J20" s="87"/>
      <c r="K20" s="88"/>
      <c r="L20" s="89"/>
      <c r="M20" s="62"/>
      <c r="N20" s="44"/>
    </row>
    <row r="21" spans="2:14" x14ac:dyDescent="0.25">
      <c r="B21" s="54"/>
      <c r="C21" s="55"/>
      <c r="D21" s="55"/>
      <c r="E21" s="55"/>
      <c r="F21" s="55"/>
      <c r="G21" s="55"/>
      <c r="H21" s="58"/>
      <c r="I21" s="87"/>
      <c r="J21" s="87"/>
      <c r="K21" s="88"/>
      <c r="L21" s="89"/>
      <c r="M21" s="62"/>
      <c r="N21" s="44"/>
    </row>
    <row r="22" spans="2:14" x14ac:dyDescent="0.25">
      <c r="B22" s="90" t="s">
        <v>81</v>
      </c>
      <c r="C22" s="58"/>
      <c r="D22" s="58"/>
      <c r="E22" s="55"/>
      <c r="F22" s="84"/>
      <c r="G22" s="55"/>
      <c r="H22" s="84"/>
      <c r="I22" s="87"/>
      <c r="J22" s="87"/>
      <c r="K22" s="88"/>
      <c r="L22" s="89"/>
      <c r="M22" s="62"/>
      <c r="N22" s="44"/>
    </row>
    <row r="23" spans="2:14" ht="15" customHeight="1" x14ac:dyDescent="0.25">
      <c r="B23" s="91"/>
      <c r="C23" s="92"/>
      <c r="D23" s="92"/>
      <c r="E23" s="55"/>
      <c r="F23" s="55"/>
      <c r="G23" s="55"/>
      <c r="H23" s="84"/>
      <c r="I23" s="87"/>
      <c r="J23" s="87"/>
      <c r="K23" s="88"/>
      <c r="L23" s="89"/>
      <c r="M23" s="62"/>
      <c r="N23" s="44"/>
    </row>
    <row r="24" spans="2:14" x14ac:dyDescent="0.25">
      <c r="B24" s="93"/>
      <c r="C24" s="87"/>
      <c r="D24" s="87"/>
      <c r="E24" s="87"/>
      <c r="F24" s="87"/>
      <c r="G24" s="87"/>
      <c r="H24" s="87"/>
      <c r="I24" s="87"/>
      <c r="J24" s="87"/>
      <c r="K24" s="88"/>
      <c r="L24" s="89"/>
      <c r="M24" s="62"/>
      <c r="N24" s="44"/>
    </row>
    <row r="25" spans="2:14" x14ac:dyDescent="0.25">
      <c r="B25" s="94" t="s">
        <v>82</v>
      </c>
      <c r="C25" s="95"/>
      <c r="I25" s="87"/>
      <c r="J25" s="87"/>
      <c r="K25" s="88"/>
      <c r="L25" s="89"/>
      <c r="M25" s="62"/>
      <c r="N25" s="44"/>
    </row>
    <row r="26" spans="2:14" x14ac:dyDescent="0.25">
      <c r="C26" s="95"/>
      <c r="I26" s="87"/>
      <c r="J26" s="87"/>
      <c r="K26" s="88"/>
      <c r="L26" s="89"/>
      <c r="M26" s="62"/>
      <c r="N26" s="44"/>
    </row>
    <row r="27" spans="2:14" x14ac:dyDescent="0.25">
      <c r="C27" s="95"/>
      <c r="I27" s="87"/>
      <c r="J27" s="87"/>
      <c r="K27" s="88"/>
      <c r="L27" s="89"/>
      <c r="M27" s="62"/>
      <c r="N27" s="44"/>
    </row>
    <row r="28" spans="2:14" x14ac:dyDescent="0.25">
      <c r="C28" s="95"/>
      <c r="I28" s="87"/>
      <c r="J28" s="87"/>
      <c r="K28" s="88"/>
      <c r="L28" s="89"/>
      <c r="M28" s="62"/>
      <c r="N28" s="44"/>
    </row>
    <row r="29" spans="2:14" x14ac:dyDescent="0.25">
      <c r="C29" s="95"/>
      <c r="I29" s="87"/>
      <c r="J29" s="87"/>
      <c r="K29" s="88"/>
      <c r="L29" s="89"/>
      <c r="M29" s="62"/>
      <c r="N29" s="44"/>
    </row>
    <row r="30" spans="2:14" x14ac:dyDescent="0.25">
      <c r="C30" s="95"/>
      <c r="I30" s="87"/>
      <c r="J30" s="87"/>
      <c r="K30" s="88"/>
      <c r="L30" s="89"/>
      <c r="M30" s="62"/>
      <c r="N30" s="44"/>
    </row>
    <row r="31" spans="2:14" x14ac:dyDescent="0.25">
      <c r="C31" s="87"/>
      <c r="I31" s="87"/>
      <c r="J31" s="87"/>
      <c r="K31" s="88"/>
      <c r="L31" s="89"/>
      <c r="M31" s="62"/>
      <c r="N31" s="44"/>
    </row>
  </sheetData>
  <mergeCells count="3">
    <mergeCell ref="B2:M3"/>
    <mergeCell ref="B8:G8"/>
    <mergeCell ref="B12:G12"/>
  </mergeCells>
  <pageMargins left="0.33" right="0.7" top="0.75" bottom="0.75" header="0.3" footer="0.3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opLeftCell="A34" workbookViewId="0">
      <selection activeCell="A44" sqref="A44:L72"/>
    </sheetView>
  </sheetViews>
  <sheetFormatPr defaultRowHeight="15" x14ac:dyDescent="0.25"/>
  <cols>
    <col min="1" max="1" width="11.42578125" style="101" customWidth="1"/>
    <col min="2" max="2" width="17.28515625" style="102" customWidth="1"/>
    <col min="3" max="3" width="26.28515625" style="101" customWidth="1"/>
    <col min="4" max="4" width="22" style="101" customWidth="1"/>
    <col min="5" max="5" width="14.7109375" style="101" customWidth="1"/>
    <col min="6" max="6" width="14.85546875" style="101" customWidth="1"/>
    <col min="7" max="7" width="9.140625" style="101"/>
    <col min="8" max="8" width="13.42578125" style="104" customWidth="1"/>
    <col min="9" max="9" width="14.28515625" style="104" customWidth="1"/>
    <col min="10" max="10" width="15.140625" style="104" customWidth="1"/>
    <col min="11" max="11" width="10.5703125" style="104" bestFit="1" customWidth="1"/>
    <col min="12" max="12" width="9.140625" style="132"/>
    <col min="13" max="16384" width="9.140625" style="101"/>
  </cols>
  <sheetData>
    <row r="1" spans="1:12" ht="15.75" thickBot="1" x14ac:dyDescent="0.3">
      <c r="A1" s="105" t="s">
        <v>0</v>
      </c>
      <c r="B1" s="106" t="s">
        <v>1</v>
      </c>
      <c r="C1" s="107" t="s">
        <v>87</v>
      </c>
      <c r="D1" s="107" t="s">
        <v>4</v>
      </c>
      <c r="E1" s="107" t="s">
        <v>2</v>
      </c>
      <c r="F1" s="107" t="s">
        <v>88</v>
      </c>
      <c r="G1" s="107" t="s">
        <v>5</v>
      </c>
      <c r="H1" s="125" t="s">
        <v>6</v>
      </c>
      <c r="I1" s="125" t="s">
        <v>7</v>
      </c>
      <c r="J1" s="125" t="s">
        <v>8</v>
      </c>
      <c r="K1" s="125" t="s">
        <v>157</v>
      </c>
      <c r="L1" s="127" t="s">
        <v>10</v>
      </c>
    </row>
    <row r="2" spans="1:12" x14ac:dyDescent="0.25">
      <c r="A2" s="111">
        <v>43222</v>
      </c>
      <c r="B2" s="112">
        <v>2300431295</v>
      </c>
      <c r="C2" s="113" t="s">
        <v>89</v>
      </c>
      <c r="D2" s="113" t="s">
        <v>22</v>
      </c>
      <c r="E2" s="113" t="s">
        <v>90</v>
      </c>
      <c r="F2" s="113" t="s">
        <v>91</v>
      </c>
      <c r="G2" s="113" t="s">
        <v>23</v>
      </c>
      <c r="H2" s="114">
        <v>5896.5</v>
      </c>
      <c r="I2" s="114">
        <v>5950</v>
      </c>
      <c r="J2" s="114">
        <v>6900</v>
      </c>
      <c r="K2" s="114">
        <f>J2-I2</f>
        <v>950</v>
      </c>
      <c r="L2" s="128">
        <f>K2/J2</f>
        <v>0.13768115942028986</v>
      </c>
    </row>
    <row r="3" spans="1:12" x14ac:dyDescent="0.25">
      <c r="A3" s="115">
        <v>43222</v>
      </c>
      <c r="B3" s="108">
        <v>2300431304</v>
      </c>
      <c r="C3" s="109" t="s">
        <v>92</v>
      </c>
      <c r="D3" s="109" t="s">
        <v>22</v>
      </c>
      <c r="E3" s="109" t="s">
        <v>93</v>
      </c>
      <c r="F3" s="109" t="s">
        <v>91</v>
      </c>
      <c r="G3" s="109" t="s">
        <v>23</v>
      </c>
      <c r="H3" s="110">
        <v>12783</v>
      </c>
      <c r="I3" s="110">
        <v>12900</v>
      </c>
      <c r="J3" s="110">
        <v>13850</v>
      </c>
      <c r="K3" s="110">
        <f t="shared" ref="K3:K31" si="0">J3-I3</f>
        <v>950</v>
      </c>
      <c r="L3" s="129">
        <f t="shared" ref="L3:L30" si="1">K3/J3</f>
        <v>6.8592057761732855E-2</v>
      </c>
    </row>
    <row r="4" spans="1:12" x14ac:dyDescent="0.25">
      <c r="A4" s="115">
        <v>43222</v>
      </c>
      <c r="B4" s="108">
        <v>2300431317</v>
      </c>
      <c r="C4" s="109" t="s">
        <v>94</v>
      </c>
      <c r="D4" s="109" t="s">
        <v>22</v>
      </c>
      <c r="E4" s="109" t="s">
        <v>95</v>
      </c>
      <c r="F4" s="109" t="s">
        <v>91</v>
      </c>
      <c r="G4" s="109" t="s">
        <v>23</v>
      </c>
      <c r="H4" s="110">
        <v>6843</v>
      </c>
      <c r="I4" s="110">
        <v>6900</v>
      </c>
      <c r="J4" s="110">
        <v>7900</v>
      </c>
      <c r="K4" s="110">
        <f t="shared" si="0"/>
        <v>1000</v>
      </c>
      <c r="L4" s="129">
        <f t="shared" si="1"/>
        <v>0.12658227848101267</v>
      </c>
    </row>
    <row r="5" spans="1:12" x14ac:dyDescent="0.25">
      <c r="A5" s="115">
        <v>43222</v>
      </c>
      <c r="B5" s="108">
        <v>2300431355</v>
      </c>
      <c r="C5" s="109" t="s">
        <v>96</v>
      </c>
      <c r="D5" s="109" t="s">
        <v>22</v>
      </c>
      <c r="E5" s="109" t="s">
        <v>97</v>
      </c>
      <c r="F5" s="109" t="s">
        <v>91</v>
      </c>
      <c r="G5" s="109" t="s">
        <v>23</v>
      </c>
      <c r="H5" s="110">
        <v>11793</v>
      </c>
      <c r="I5" s="110">
        <v>11900</v>
      </c>
      <c r="J5" s="110">
        <v>12900</v>
      </c>
      <c r="K5" s="110">
        <f t="shared" si="0"/>
        <v>1000</v>
      </c>
      <c r="L5" s="129">
        <f t="shared" si="1"/>
        <v>7.7519379844961239E-2</v>
      </c>
    </row>
    <row r="6" spans="1:12" x14ac:dyDescent="0.25">
      <c r="A6" s="115">
        <v>43222</v>
      </c>
      <c r="B6" s="108">
        <v>2300431356</v>
      </c>
      <c r="C6" s="109" t="s">
        <v>98</v>
      </c>
      <c r="D6" s="109" t="s">
        <v>22</v>
      </c>
      <c r="E6" s="109" t="s">
        <v>97</v>
      </c>
      <c r="F6" s="109" t="s">
        <v>91</v>
      </c>
      <c r="G6" s="109" t="s">
        <v>23</v>
      </c>
      <c r="H6" s="110">
        <v>11793</v>
      </c>
      <c r="I6" s="110">
        <v>11900</v>
      </c>
      <c r="J6" s="110">
        <v>12900</v>
      </c>
      <c r="K6" s="110">
        <f t="shared" si="0"/>
        <v>1000</v>
      </c>
      <c r="L6" s="129">
        <f t="shared" si="1"/>
        <v>7.7519379844961239E-2</v>
      </c>
    </row>
    <row r="7" spans="1:12" x14ac:dyDescent="0.25">
      <c r="A7" s="115">
        <v>43222</v>
      </c>
      <c r="B7" s="108">
        <v>2300431574</v>
      </c>
      <c r="C7" s="109" t="s">
        <v>99</v>
      </c>
      <c r="D7" s="109" t="s">
        <v>22</v>
      </c>
      <c r="E7" s="109" t="s">
        <v>100</v>
      </c>
      <c r="F7" s="109" t="s">
        <v>91</v>
      </c>
      <c r="G7" s="109" t="s">
        <v>23</v>
      </c>
      <c r="H7" s="110">
        <v>6843</v>
      </c>
      <c r="I7" s="110">
        <v>6900</v>
      </c>
      <c r="J7" s="110">
        <v>7900</v>
      </c>
      <c r="K7" s="110">
        <f t="shared" si="0"/>
        <v>1000</v>
      </c>
      <c r="L7" s="129">
        <f t="shared" si="1"/>
        <v>0.12658227848101267</v>
      </c>
    </row>
    <row r="8" spans="1:12" x14ac:dyDescent="0.25">
      <c r="A8" s="115">
        <v>43223</v>
      </c>
      <c r="B8" s="108">
        <v>2300431911</v>
      </c>
      <c r="C8" s="109" t="s">
        <v>101</v>
      </c>
      <c r="D8" s="109" t="s">
        <v>22</v>
      </c>
      <c r="E8" s="109" t="s">
        <v>102</v>
      </c>
      <c r="F8" s="109" t="s">
        <v>91</v>
      </c>
      <c r="G8" s="109" t="s">
        <v>23</v>
      </c>
      <c r="H8" s="110">
        <v>17806.5</v>
      </c>
      <c r="I8" s="110">
        <v>17900</v>
      </c>
      <c r="J8" s="110">
        <v>19900</v>
      </c>
      <c r="K8" s="110">
        <f t="shared" si="0"/>
        <v>2000</v>
      </c>
      <c r="L8" s="129">
        <f t="shared" si="1"/>
        <v>0.10050251256281408</v>
      </c>
    </row>
    <row r="9" spans="1:12" x14ac:dyDescent="0.25">
      <c r="A9" s="115">
        <v>43224</v>
      </c>
      <c r="B9" s="108">
        <v>2300432269</v>
      </c>
      <c r="C9" s="109" t="s">
        <v>103</v>
      </c>
      <c r="D9" s="109" t="s">
        <v>65</v>
      </c>
      <c r="E9" s="109" t="s">
        <v>104</v>
      </c>
      <c r="F9" s="109" t="s">
        <v>105</v>
      </c>
      <c r="G9" s="109" t="s">
        <v>23</v>
      </c>
      <c r="H9" s="110">
        <v>15753</v>
      </c>
      <c r="I9" s="110">
        <v>15900</v>
      </c>
      <c r="J9" s="110">
        <v>19400</v>
      </c>
      <c r="K9" s="110">
        <f t="shared" si="0"/>
        <v>3500</v>
      </c>
      <c r="L9" s="129">
        <f t="shared" si="1"/>
        <v>0.18041237113402062</v>
      </c>
    </row>
    <row r="10" spans="1:12" x14ac:dyDescent="0.25">
      <c r="A10" s="115">
        <v>43225</v>
      </c>
      <c r="B10" s="108">
        <v>2300432397</v>
      </c>
      <c r="C10" s="109" t="s">
        <v>106</v>
      </c>
      <c r="D10" s="109" t="s">
        <v>107</v>
      </c>
      <c r="E10" s="109" t="s">
        <v>108</v>
      </c>
      <c r="F10" s="109" t="s">
        <v>91</v>
      </c>
      <c r="G10" s="109" t="s">
        <v>23</v>
      </c>
      <c r="H10" s="110">
        <v>5896.5</v>
      </c>
      <c r="I10" s="110">
        <v>6500</v>
      </c>
      <c r="J10" s="110">
        <v>6500</v>
      </c>
      <c r="K10" s="110">
        <f t="shared" si="0"/>
        <v>0</v>
      </c>
      <c r="L10" s="129">
        <f t="shared" si="1"/>
        <v>0</v>
      </c>
    </row>
    <row r="11" spans="1:12" x14ac:dyDescent="0.25">
      <c r="A11" s="115">
        <v>43223</v>
      </c>
      <c r="B11" s="108">
        <v>2300433046</v>
      </c>
      <c r="C11" s="109" t="s">
        <v>109</v>
      </c>
      <c r="D11" s="109" t="s">
        <v>22</v>
      </c>
      <c r="E11" s="109" t="s">
        <v>110</v>
      </c>
      <c r="F11" s="109" t="s">
        <v>91</v>
      </c>
      <c r="G11" s="109" t="s">
        <v>23</v>
      </c>
      <c r="H11" s="110">
        <v>11793</v>
      </c>
      <c r="I11" s="110">
        <v>11900</v>
      </c>
      <c r="J11" s="110">
        <v>12900</v>
      </c>
      <c r="K11" s="110">
        <f t="shared" si="0"/>
        <v>1000</v>
      </c>
      <c r="L11" s="129">
        <f t="shared" si="1"/>
        <v>7.7519379844961239E-2</v>
      </c>
    </row>
    <row r="12" spans="1:12" x14ac:dyDescent="0.25">
      <c r="A12" s="115">
        <v>43223</v>
      </c>
      <c r="B12" s="108">
        <v>2300433047</v>
      </c>
      <c r="C12" s="109" t="s">
        <v>111</v>
      </c>
      <c r="D12" s="109" t="s">
        <v>22</v>
      </c>
      <c r="E12" s="109" t="s">
        <v>110</v>
      </c>
      <c r="F12" s="109" t="s">
        <v>91</v>
      </c>
      <c r="G12" s="109" t="s">
        <v>23</v>
      </c>
      <c r="H12" s="110">
        <v>11793</v>
      </c>
      <c r="I12" s="110">
        <v>11900</v>
      </c>
      <c r="J12" s="110">
        <v>12900</v>
      </c>
      <c r="K12" s="110">
        <f t="shared" si="0"/>
        <v>1000</v>
      </c>
      <c r="L12" s="129">
        <f t="shared" si="1"/>
        <v>7.7519379844961239E-2</v>
      </c>
    </row>
    <row r="13" spans="1:12" x14ac:dyDescent="0.25">
      <c r="A13" s="115">
        <v>43227</v>
      </c>
      <c r="B13" s="108">
        <v>2300434138</v>
      </c>
      <c r="C13" s="109" t="s">
        <v>112</v>
      </c>
      <c r="D13" s="109" t="s">
        <v>113</v>
      </c>
      <c r="E13" s="109" t="s">
        <v>114</v>
      </c>
      <c r="F13" s="109" t="s">
        <v>105</v>
      </c>
      <c r="G13" s="109" t="s">
        <v>23</v>
      </c>
      <c r="H13" s="110">
        <v>10803</v>
      </c>
      <c r="I13" s="110">
        <v>10900</v>
      </c>
      <c r="J13" s="110">
        <v>13550</v>
      </c>
      <c r="K13" s="110">
        <f t="shared" si="0"/>
        <v>2650</v>
      </c>
      <c r="L13" s="129">
        <f t="shared" si="1"/>
        <v>0.19557195571955718</v>
      </c>
    </row>
    <row r="14" spans="1:12" x14ac:dyDescent="0.25">
      <c r="A14" s="115">
        <v>43227</v>
      </c>
      <c r="B14" s="108">
        <v>2300434139</v>
      </c>
      <c r="C14" s="109" t="s">
        <v>115</v>
      </c>
      <c r="D14" s="109" t="s">
        <v>113</v>
      </c>
      <c r="E14" s="109" t="s">
        <v>114</v>
      </c>
      <c r="F14" s="109" t="s">
        <v>105</v>
      </c>
      <c r="G14" s="109" t="s">
        <v>23</v>
      </c>
      <c r="H14" s="110">
        <v>10803</v>
      </c>
      <c r="I14" s="110">
        <v>10900</v>
      </c>
      <c r="J14" s="110">
        <v>13550</v>
      </c>
      <c r="K14" s="110">
        <f t="shared" si="0"/>
        <v>2650</v>
      </c>
      <c r="L14" s="129">
        <f t="shared" si="1"/>
        <v>0.19557195571955718</v>
      </c>
    </row>
    <row r="15" spans="1:12" x14ac:dyDescent="0.25">
      <c r="A15" s="115">
        <v>43234</v>
      </c>
      <c r="B15" s="108">
        <v>2300434176</v>
      </c>
      <c r="C15" s="109" t="s">
        <v>116</v>
      </c>
      <c r="D15" s="109" t="s">
        <v>50</v>
      </c>
      <c r="E15" s="109" t="s">
        <v>117</v>
      </c>
      <c r="F15" s="109" t="s">
        <v>91</v>
      </c>
      <c r="G15" s="109" t="s">
        <v>23</v>
      </c>
      <c r="H15" s="110">
        <v>7876.5</v>
      </c>
      <c r="I15" s="110">
        <v>7950</v>
      </c>
      <c r="J15" s="110">
        <v>8650</v>
      </c>
      <c r="K15" s="110">
        <f t="shared" si="0"/>
        <v>700</v>
      </c>
      <c r="L15" s="129">
        <f t="shared" si="1"/>
        <v>8.0924855491329481E-2</v>
      </c>
    </row>
    <row r="16" spans="1:12" x14ac:dyDescent="0.25">
      <c r="A16" s="115">
        <v>43236</v>
      </c>
      <c r="B16" s="108">
        <v>2300434486</v>
      </c>
      <c r="C16" s="109" t="s">
        <v>118</v>
      </c>
      <c r="D16" s="109" t="s">
        <v>107</v>
      </c>
      <c r="E16" s="109" t="s">
        <v>119</v>
      </c>
      <c r="F16" s="109" t="s">
        <v>120</v>
      </c>
      <c r="G16" s="109" t="s">
        <v>23</v>
      </c>
      <c r="H16" s="110">
        <v>6886.5</v>
      </c>
      <c r="I16" s="110">
        <v>6950</v>
      </c>
      <c r="J16" s="110">
        <v>7500</v>
      </c>
      <c r="K16" s="110">
        <f t="shared" si="0"/>
        <v>550</v>
      </c>
      <c r="L16" s="129">
        <f t="shared" si="1"/>
        <v>7.3333333333333334E-2</v>
      </c>
    </row>
    <row r="17" spans="1:12" x14ac:dyDescent="0.25">
      <c r="A17" s="115">
        <v>43231</v>
      </c>
      <c r="B17" s="108">
        <v>2300434577</v>
      </c>
      <c r="C17" s="109" t="s">
        <v>121</v>
      </c>
      <c r="D17" s="109" t="s">
        <v>22</v>
      </c>
      <c r="E17" s="109" t="s">
        <v>122</v>
      </c>
      <c r="F17" s="109" t="s">
        <v>105</v>
      </c>
      <c r="G17" s="109" t="s">
        <v>23</v>
      </c>
      <c r="H17" s="110">
        <v>11793</v>
      </c>
      <c r="I17" s="110">
        <v>11900</v>
      </c>
      <c r="J17" s="110">
        <v>12900</v>
      </c>
      <c r="K17" s="110">
        <f t="shared" si="0"/>
        <v>1000</v>
      </c>
      <c r="L17" s="129">
        <f t="shared" si="1"/>
        <v>7.7519379844961239E-2</v>
      </c>
    </row>
    <row r="18" spans="1:12" x14ac:dyDescent="0.25">
      <c r="A18" s="115">
        <v>43231</v>
      </c>
      <c r="B18" s="108">
        <v>2300434578</v>
      </c>
      <c r="C18" s="109" t="s">
        <v>123</v>
      </c>
      <c r="D18" s="109" t="s">
        <v>22</v>
      </c>
      <c r="E18" s="109" t="s">
        <v>122</v>
      </c>
      <c r="F18" s="109" t="s">
        <v>105</v>
      </c>
      <c r="G18" s="109" t="s">
        <v>23</v>
      </c>
      <c r="H18" s="110">
        <v>11793</v>
      </c>
      <c r="I18" s="110">
        <v>11900</v>
      </c>
      <c r="J18" s="110">
        <v>12900</v>
      </c>
      <c r="K18" s="110">
        <f t="shared" si="0"/>
        <v>1000</v>
      </c>
      <c r="L18" s="129">
        <f t="shared" si="1"/>
        <v>7.7519379844961239E-2</v>
      </c>
    </row>
    <row r="19" spans="1:12" x14ac:dyDescent="0.25">
      <c r="A19" s="115">
        <v>43231</v>
      </c>
      <c r="B19" s="108">
        <v>2300434589</v>
      </c>
      <c r="C19" s="109" t="s">
        <v>101</v>
      </c>
      <c r="D19" s="109" t="s">
        <v>22</v>
      </c>
      <c r="E19" s="109" t="s">
        <v>124</v>
      </c>
      <c r="F19" s="109" t="s">
        <v>105</v>
      </c>
      <c r="G19" s="109" t="s">
        <v>23</v>
      </c>
      <c r="H19" s="110">
        <v>11793</v>
      </c>
      <c r="I19" s="110">
        <v>11900</v>
      </c>
      <c r="J19" s="110">
        <v>12900</v>
      </c>
      <c r="K19" s="110">
        <f t="shared" si="0"/>
        <v>1000</v>
      </c>
      <c r="L19" s="129">
        <f t="shared" si="1"/>
        <v>7.7519379844961239E-2</v>
      </c>
    </row>
    <row r="20" spans="1:12" x14ac:dyDescent="0.25">
      <c r="A20" s="115">
        <v>43231</v>
      </c>
      <c r="B20" s="108">
        <v>2300434593</v>
      </c>
      <c r="C20" s="109" t="s">
        <v>125</v>
      </c>
      <c r="D20" s="109" t="s">
        <v>107</v>
      </c>
      <c r="E20" s="109" t="s">
        <v>126</v>
      </c>
      <c r="F20" s="109" t="s">
        <v>120</v>
      </c>
      <c r="G20" s="109" t="s">
        <v>23</v>
      </c>
      <c r="H20" s="110">
        <v>17733</v>
      </c>
      <c r="I20" s="110">
        <v>17900</v>
      </c>
      <c r="J20" s="110">
        <v>18450</v>
      </c>
      <c r="K20" s="110">
        <f t="shared" si="0"/>
        <v>550</v>
      </c>
      <c r="L20" s="129">
        <f t="shared" si="1"/>
        <v>2.9810298102981029E-2</v>
      </c>
    </row>
    <row r="21" spans="1:12" x14ac:dyDescent="0.25">
      <c r="A21" s="115">
        <v>43231</v>
      </c>
      <c r="B21" s="108">
        <v>2300434596</v>
      </c>
      <c r="C21" s="109" t="s">
        <v>127</v>
      </c>
      <c r="D21" s="109" t="s">
        <v>107</v>
      </c>
      <c r="E21" s="109" t="s">
        <v>126</v>
      </c>
      <c r="F21" s="109" t="s">
        <v>120</v>
      </c>
      <c r="G21" s="109" t="s">
        <v>23</v>
      </c>
      <c r="H21" s="110">
        <v>17733</v>
      </c>
      <c r="I21" s="110">
        <v>17900</v>
      </c>
      <c r="J21" s="110">
        <v>18450</v>
      </c>
      <c r="K21" s="110">
        <f t="shared" si="0"/>
        <v>550</v>
      </c>
      <c r="L21" s="129">
        <f t="shared" si="1"/>
        <v>2.9810298102981029E-2</v>
      </c>
    </row>
    <row r="22" spans="1:12" x14ac:dyDescent="0.25">
      <c r="A22" s="115">
        <v>43223</v>
      </c>
      <c r="B22" s="108">
        <v>2300434968</v>
      </c>
      <c r="C22" s="109" t="s">
        <v>128</v>
      </c>
      <c r="D22" s="109" t="s">
        <v>107</v>
      </c>
      <c r="E22" s="109" t="s">
        <v>129</v>
      </c>
      <c r="F22" s="109" t="s">
        <v>130</v>
      </c>
      <c r="G22" s="109" t="s">
        <v>23</v>
      </c>
      <c r="H22" s="110">
        <v>8866.5</v>
      </c>
      <c r="I22" s="110">
        <v>8950</v>
      </c>
      <c r="J22" s="110">
        <v>9500</v>
      </c>
      <c r="K22" s="110">
        <f t="shared" si="0"/>
        <v>550</v>
      </c>
      <c r="L22" s="129">
        <f t="shared" si="1"/>
        <v>5.7894736842105263E-2</v>
      </c>
    </row>
    <row r="23" spans="1:12" x14ac:dyDescent="0.25">
      <c r="A23" s="115">
        <v>43234</v>
      </c>
      <c r="B23" s="108">
        <v>2300435293</v>
      </c>
      <c r="C23" s="109" t="s">
        <v>131</v>
      </c>
      <c r="D23" s="109" t="s">
        <v>132</v>
      </c>
      <c r="E23" s="109" t="s">
        <v>133</v>
      </c>
      <c r="F23" s="109" t="s">
        <v>134</v>
      </c>
      <c r="G23" s="109" t="s">
        <v>23</v>
      </c>
      <c r="H23" s="110">
        <v>7876.5</v>
      </c>
      <c r="I23" s="110">
        <v>7950</v>
      </c>
      <c r="J23" s="110">
        <v>8950</v>
      </c>
      <c r="K23" s="110">
        <f t="shared" si="0"/>
        <v>1000</v>
      </c>
      <c r="L23" s="129">
        <f t="shared" si="1"/>
        <v>0.11173184357541899</v>
      </c>
    </row>
    <row r="24" spans="1:12" x14ac:dyDescent="0.25">
      <c r="A24" s="115">
        <v>43237</v>
      </c>
      <c r="B24" s="108">
        <v>2300435601</v>
      </c>
      <c r="C24" s="109" t="s">
        <v>135</v>
      </c>
      <c r="D24" s="109" t="s">
        <v>22</v>
      </c>
      <c r="E24" s="109" t="s">
        <v>136</v>
      </c>
      <c r="F24" s="109" t="s">
        <v>105</v>
      </c>
      <c r="G24" s="109" t="s">
        <v>23</v>
      </c>
      <c r="H24" s="110">
        <v>18723</v>
      </c>
      <c r="I24" s="110">
        <v>18900</v>
      </c>
      <c r="J24" s="110">
        <v>19900</v>
      </c>
      <c r="K24" s="110">
        <f t="shared" si="0"/>
        <v>1000</v>
      </c>
      <c r="L24" s="129">
        <f t="shared" si="1"/>
        <v>5.0251256281407038E-2</v>
      </c>
    </row>
    <row r="25" spans="1:12" x14ac:dyDescent="0.25">
      <c r="A25" s="115">
        <v>43237</v>
      </c>
      <c r="B25" s="108">
        <v>2300435602</v>
      </c>
      <c r="C25" s="109" t="s">
        <v>137</v>
      </c>
      <c r="D25" s="109" t="s">
        <v>22</v>
      </c>
      <c r="E25" s="109" t="s">
        <v>136</v>
      </c>
      <c r="F25" s="109" t="s">
        <v>105</v>
      </c>
      <c r="G25" s="109" t="s">
        <v>23</v>
      </c>
      <c r="H25" s="110">
        <v>18723</v>
      </c>
      <c r="I25" s="110">
        <v>18900</v>
      </c>
      <c r="J25" s="110">
        <v>19900</v>
      </c>
      <c r="K25" s="110">
        <f t="shared" si="0"/>
        <v>1000</v>
      </c>
      <c r="L25" s="129">
        <f t="shared" si="1"/>
        <v>5.0251256281407038E-2</v>
      </c>
    </row>
    <row r="26" spans="1:12" x14ac:dyDescent="0.25">
      <c r="A26" s="115">
        <v>43237</v>
      </c>
      <c r="B26" s="108">
        <v>2300435615</v>
      </c>
      <c r="C26" s="109" t="s">
        <v>138</v>
      </c>
      <c r="D26" s="109" t="s">
        <v>22</v>
      </c>
      <c r="E26" s="109" t="s">
        <v>139</v>
      </c>
      <c r="F26" s="109" t="s">
        <v>105</v>
      </c>
      <c r="G26" s="109" t="s">
        <v>23</v>
      </c>
      <c r="H26" s="110">
        <v>8866.5</v>
      </c>
      <c r="I26" s="110">
        <v>8950</v>
      </c>
      <c r="J26" s="110">
        <v>9950</v>
      </c>
      <c r="K26" s="110">
        <f t="shared" si="0"/>
        <v>1000</v>
      </c>
      <c r="L26" s="129">
        <f t="shared" si="1"/>
        <v>0.10050251256281408</v>
      </c>
    </row>
    <row r="27" spans="1:12" x14ac:dyDescent="0.25">
      <c r="A27" s="115">
        <v>43235</v>
      </c>
      <c r="B27" s="108">
        <v>2300435632</v>
      </c>
      <c r="C27" s="109" t="s">
        <v>140</v>
      </c>
      <c r="D27" s="109" t="s">
        <v>22</v>
      </c>
      <c r="E27" s="109" t="s">
        <v>141</v>
      </c>
      <c r="F27" s="109" t="s">
        <v>105</v>
      </c>
      <c r="G27" s="109" t="s">
        <v>23</v>
      </c>
      <c r="H27" s="110">
        <v>3916.5</v>
      </c>
      <c r="I27" s="110">
        <v>3950</v>
      </c>
      <c r="J27" s="110">
        <v>4900</v>
      </c>
      <c r="K27" s="110">
        <f t="shared" si="0"/>
        <v>950</v>
      </c>
      <c r="L27" s="129">
        <f t="shared" si="1"/>
        <v>0.19387755102040816</v>
      </c>
    </row>
    <row r="28" spans="1:12" x14ac:dyDescent="0.25">
      <c r="A28" s="115">
        <v>43223</v>
      </c>
      <c r="B28" s="108">
        <v>2300435693</v>
      </c>
      <c r="C28" s="109" t="s">
        <v>142</v>
      </c>
      <c r="D28" s="109" t="s">
        <v>107</v>
      </c>
      <c r="E28" s="109" t="s">
        <v>143</v>
      </c>
      <c r="F28" s="109" t="s">
        <v>144</v>
      </c>
      <c r="G28" s="109" t="s">
        <v>23</v>
      </c>
      <c r="H28" s="110">
        <v>9856.5</v>
      </c>
      <c r="I28" s="110">
        <v>9950</v>
      </c>
      <c r="J28" s="110">
        <v>10500</v>
      </c>
      <c r="K28" s="110">
        <f t="shared" si="0"/>
        <v>550</v>
      </c>
      <c r="L28" s="129">
        <f t="shared" si="1"/>
        <v>5.2380952380952382E-2</v>
      </c>
    </row>
    <row r="29" spans="1:12" x14ac:dyDescent="0.25">
      <c r="A29" s="115">
        <v>43235</v>
      </c>
      <c r="B29" s="108">
        <v>2300435753</v>
      </c>
      <c r="C29" s="109" t="s">
        <v>145</v>
      </c>
      <c r="D29" s="109" t="s">
        <v>132</v>
      </c>
      <c r="E29" s="109" t="s">
        <v>146</v>
      </c>
      <c r="F29" s="109" t="s">
        <v>130</v>
      </c>
      <c r="G29" s="109" t="s">
        <v>23</v>
      </c>
      <c r="H29" s="110">
        <v>8866.5</v>
      </c>
      <c r="I29" s="110">
        <v>8950</v>
      </c>
      <c r="J29" s="110">
        <v>9950</v>
      </c>
      <c r="K29" s="110">
        <f t="shared" si="0"/>
        <v>1000</v>
      </c>
      <c r="L29" s="129">
        <f t="shared" si="1"/>
        <v>0.10050251256281408</v>
      </c>
    </row>
    <row r="30" spans="1:12" ht="15.75" thickBot="1" x14ac:dyDescent="0.3">
      <c r="A30" s="116">
        <v>43227</v>
      </c>
      <c r="B30" s="117">
        <v>2000061761</v>
      </c>
      <c r="C30" s="118" t="s">
        <v>147</v>
      </c>
      <c r="D30" s="118" t="s">
        <v>22</v>
      </c>
      <c r="E30" s="118" t="s">
        <v>148</v>
      </c>
      <c r="F30" s="118" t="s">
        <v>149</v>
      </c>
      <c r="G30" s="118" t="s">
        <v>23</v>
      </c>
      <c r="H30" s="119">
        <v>1000</v>
      </c>
      <c r="I30" s="119">
        <v>1000</v>
      </c>
      <c r="J30" s="119">
        <v>1000</v>
      </c>
      <c r="K30" s="119">
        <f t="shared" si="0"/>
        <v>0</v>
      </c>
      <c r="L30" s="130">
        <f t="shared" si="1"/>
        <v>0</v>
      </c>
    </row>
    <row r="31" spans="1:12" ht="15.75" thickBot="1" x14ac:dyDescent="0.3">
      <c r="A31" s="103"/>
      <c r="D31" s="123"/>
      <c r="E31" s="123"/>
      <c r="F31" s="123"/>
      <c r="G31" s="123"/>
      <c r="H31" s="124">
        <f>SUM(H2:H30)</f>
        <v>312902.5</v>
      </c>
      <c r="I31" s="124">
        <f t="shared" ref="I31:J31" si="2">SUM(I2:I30)</f>
        <v>316250</v>
      </c>
      <c r="J31" s="124">
        <f t="shared" si="2"/>
        <v>347350</v>
      </c>
      <c r="K31" s="126">
        <f t="shared" si="0"/>
        <v>31100</v>
      </c>
      <c r="L31" s="131">
        <f>K31/J31</f>
        <v>8.9535051101194765E-2</v>
      </c>
    </row>
    <row r="32" spans="1:12" x14ac:dyDescent="0.25">
      <c r="A32" s="103"/>
    </row>
    <row r="33" spans="1:12" x14ac:dyDescent="0.25">
      <c r="A33" s="103"/>
    </row>
    <row r="34" spans="1:12" ht="15.75" thickBot="1" x14ac:dyDescent="0.3">
      <c r="A34" s="103"/>
      <c r="B34" s="122" t="s">
        <v>158</v>
      </c>
    </row>
    <row r="35" spans="1:12" x14ac:dyDescent="0.25">
      <c r="A35" s="111">
        <v>43229</v>
      </c>
      <c r="B35" s="112">
        <v>2300433828</v>
      </c>
      <c r="C35" s="113" t="s">
        <v>151</v>
      </c>
      <c r="D35" s="113" t="s">
        <v>158</v>
      </c>
      <c r="E35" s="113" t="s">
        <v>159</v>
      </c>
      <c r="F35" s="113" t="s">
        <v>150</v>
      </c>
      <c r="G35" s="113" t="s">
        <v>71</v>
      </c>
      <c r="H35" s="120">
        <v>11793</v>
      </c>
    </row>
    <row r="36" spans="1:12" x14ac:dyDescent="0.25">
      <c r="A36" s="115">
        <v>43230</v>
      </c>
      <c r="B36" s="108">
        <v>2300434124</v>
      </c>
      <c r="C36" s="109" t="s">
        <v>152</v>
      </c>
      <c r="D36" s="109" t="s">
        <v>158</v>
      </c>
      <c r="E36" s="109" t="s">
        <v>159</v>
      </c>
      <c r="F36" s="109" t="s">
        <v>150</v>
      </c>
      <c r="G36" s="109" t="s">
        <v>71</v>
      </c>
      <c r="H36" s="121">
        <v>6843</v>
      </c>
    </row>
    <row r="37" spans="1:12" x14ac:dyDescent="0.25">
      <c r="A37" s="115">
        <v>43234</v>
      </c>
      <c r="B37" s="108">
        <v>2300435207</v>
      </c>
      <c r="C37" s="109" t="s">
        <v>153</v>
      </c>
      <c r="D37" s="109" t="s">
        <v>158</v>
      </c>
      <c r="E37" s="109" t="s">
        <v>159</v>
      </c>
      <c r="F37" s="109" t="s">
        <v>149</v>
      </c>
      <c r="G37" s="109" t="s">
        <v>71</v>
      </c>
      <c r="H37" s="121">
        <v>9900</v>
      </c>
    </row>
    <row r="38" spans="1:12" x14ac:dyDescent="0.25">
      <c r="A38" s="115">
        <v>43234</v>
      </c>
      <c r="B38" s="108">
        <v>2300435208</v>
      </c>
      <c r="C38" s="109" t="s">
        <v>154</v>
      </c>
      <c r="D38" s="109" t="s">
        <v>158</v>
      </c>
      <c r="E38" s="109" t="s">
        <v>159</v>
      </c>
      <c r="F38" s="109" t="s">
        <v>149</v>
      </c>
      <c r="G38" s="109" t="s">
        <v>71</v>
      </c>
      <c r="H38" s="121">
        <v>9900</v>
      </c>
    </row>
    <row r="39" spans="1:12" ht="15.75" thickBot="1" x14ac:dyDescent="0.3">
      <c r="A39" s="116">
        <v>43227</v>
      </c>
      <c r="B39" s="117">
        <v>2300432952</v>
      </c>
      <c r="C39" s="118" t="s">
        <v>156</v>
      </c>
      <c r="D39" s="118" t="s">
        <v>158</v>
      </c>
      <c r="E39" s="118" t="s">
        <v>159</v>
      </c>
      <c r="F39" s="118" t="s">
        <v>155</v>
      </c>
      <c r="G39" s="118" t="s">
        <v>71</v>
      </c>
      <c r="H39" s="144">
        <v>5896.5</v>
      </c>
    </row>
    <row r="40" spans="1:12" ht="15.75" thickBot="1" x14ac:dyDescent="0.3">
      <c r="B40" s="101"/>
      <c r="D40" s="145"/>
      <c r="E40" s="145"/>
      <c r="F40" s="145"/>
      <c r="G40" s="145"/>
      <c r="H40" s="146">
        <f>SUM(H35:H39)</f>
        <v>44332.5</v>
      </c>
    </row>
    <row r="42" spans="1:12" s="133" customFormat="1" ht="15.75" thickBot="1" x14ac:dyDescent="0.3">
      <c r="B42" s="122"/>
      <c r="D42" s="134" t="s">
        <v>72</v>
      </c>
      <c r="E42" s="134"/>
      <c r="F42" s="134"/>
      <c r="G42" s="134"/>
      <c r="H42" s="135">
        <f>H31</f>
        <v>312902.5</v>
      </c>
      <c r="I42" s="136"/>
      <c r="J42" s="136"/>
      <c r="K42" s="136"/>
      <c r="L42" s="137"/>
    </row>
    <row r="43" spans="1:12" ht="16.5" thickTop="1" thickBot="1" x14ac:dyDescent="0.3"/>
    <row r="44" spans="1:12" ht="15" customHeight="1" x14ac:dyDescent="0.25">
      <c r="A44" s="265" t="s">
        <v>85</v>
      </c>
      <c r="B44" s="266"/>
      <c r="C44" s="266"/>
      <c r="D44" s="266"/>
      <c r="E44" s="266"/>
      <c r="F44" s="266"/>
      <c r="G44" s="266"/>
      <c r="H44" s="266"/>
      <c r="I44" s="266"/>
      <c r="J44" s="266"/>
      <c r="K44" s="266"/>
      <c r="L44" s="267"/>
    </row>
    <row r="45" spans="1:12" ht="15.75" customHeight="1" thickBot="1" x14ac:dyDescent="0.3">
      <c r="A45" s="268"/>
      <c r="B45" s="269"/>
      <c r="C45" s="269"/>
      <c r="D45" s="269"/>
      <c r="E45" s="269"/>
      <c r="F45" s="269"/>
      <c r="G45" s="269"/>
      <c r="H45" s="269"/>
      <c r="I45" s="269"/>
      <c r="J45" s="269"/>
      <c r="K45" s="269"/>
      <c r="L45" s="270"/>
    </row>
    <row r="46" spans="1:12" x14ac:dyDescent="0.25">
      <c r="A46" s="45" t="s">
        <v>73</v>
      </c>
      <c r="B46" s="46"/>
      <c r="C46" s="46"/>
      <c r="D46" s="46" t="s">
        <v>74</v>
      </c>
      <c r="E46" s="46"/>
      <c r="F46" s="47" t="s">
        <v>75</v>
      </c>
      <c r="G46" s="48"/>
      <c r="H46" s="49"/>
      <c r="I46" s="50"/>
      <c r="J46" s="51"/>
      <c r="K46" s="52"/>
      <c r="L46" s="53"/>
    </row>
    <row r="47" spans="1:12" x14ac:dyDescent="0.25">
      <c r="A47" s="54"/>
      <c r="B47" s="55"/>
      <c r="C47" s="55"/>
      <c r="D47" s="55"/>
      <c r="E47" s="55"/>
      <c r="F47" s="56"/>
      <c r="G47" s="57"/>
      <c r="H47" s="58"/>
      <c r="I47" s="59"/>
      <c r="J47" s="60"/>
      <c r="K47" s="61"/>
      <c r="L47" s="62"/>
    </row>
    <row r="48" spans="1:12" x14ac:dyDescent="0.25">
      <c r="A48" s="63" t="s">
        <v>76</v>
      </c>
      <c r="B48" s="64"/>
      <c r="C48" s="64"/>
      <c r="D48" s="64"/>
      <c r="E48" s="64"/>
      <c r="F48" s="65"/>
      <c r="G48" s="55"/>
      <c r="H48" s="55"/>
      <c r="I48" s="59"/>
      <c r="J48" s="60"/>
      <c r="K48" s="61"/>
      <c r="L48" s="62"/>
    </row>
    <row r="49" spans="1:12" x14ac:dyDescent="0.25">
      <c r="A49" s="54"/>
      <c r="B49" s="55"/>
      <c r="C49" s="55"/>
      <c r="D49" s="55"/>
      <c r="E49" s="55"/>
      <c r="F49" s="55"/>
      <c r="G49" s="55"/>
      <c r="H49" s="55"/>
      <c r="I49" s="59"/>
      <c r="J49" s="60" t="s">
        <v>71</v>
      </c>
      <c r="K49" s="61"/>
      <c r="L49" s="62"/>
    </row>
    <row r="50" spans="1:12" ht="15.75" thickBot="1" x14ac:dyDescent="0.3">
      <c r="A50" s="271" t="s">
        <v>77</v>
      </c>
      <c r="B50" s="272"/>
      <c r="C50" s="272"/>
      <c r="D50" s="272"/>
      <c r="E50" s="272"/>
      <c r="F50" s="272"/>
      <c r="G50" s="66"/>
      <c r="H50" s="66"/>
      <c r="I50" s="67"/>
      <c r="J50" s="68">
        <v>357235</v>
      </c>
      <c r="K50" s="69"/>
      <c r="L50" s="70"/>
    </row>
    <row r="51" spans="1:12" x14ac:dyDescent="0.25">
      <c r="A51" s="71"/>
      <c r="B51" s="72"/>
      <c r="C51" s="72"/>
      <c r="D51" s="72"/>
      <c r="E51" s="72"/>
      <c r="F51" s="72"/>
      <c r="G51" s="58"/>
      <c r="H51" s="58"/>
      <c r="I51" s="73"/>
      <c r="J51" s="74"/>
      <c r="K51" s="69"/>
      <c r="L51" s="70"/>
    </row>
    <row r="52" spans="1:12" x14ac:dyDescent="0.25">
      <c r="A52" s="138" t="s">
        <v>78</v>
      </c>
      <c r="B52" s="76"/>
      <c r="C52" s="77"/>
      <c r="D52" s="77"/>
      <c r="E52" s="77"/>
      <c r="F52" s="77"/>
      <c r="G52" s="77"/>
      <c r="H52" s="77"/>
      <c r="I52" s="77"/>
      <c r="J52" s="78">
        <v>-44332.5</v>
      </c>
      <c r="K52" s="79"/>
      <c r="L52" s="80"/>
    </row>
    <row r="53" spans="1:12" x14ac:dyDescent="0.25">
      <c r="A53" s="54"/>
      <c r="B53" s="55"/>
      <c r="C53" s="55"/>
      <c r="D53" s="55"/>
      <c r="E53" s="55"/>
      <c r="F53" s="55"/>
      <c r="G53" s="55"/>
      <c r="H53" s="55"/>
      <c r="I53" s="59"/>
      <c r="J53" s="60"/>
      <c r="K53" s="61"/>
      <c r="L53" s="62"/>
    </row>
    <row r="54" spans="1:12" ht="15.75" thickBot="1" x14ac:dyDescent="0.3">
      <c r="A54" s="273" t="s">
        <v>79</v>
      </c>
      <c r="B54" s="274"/>
      <c r="C54" s="274"/>
      <c r="D54" s="274"/>
      <c r="E54" s="274"/>
      <c r="F54" s="274"/>
      <c r="G54" s="81"/>
      <c r="H54" s="81"/>
      <c r="I54" s="82"/>
      <c r="J54" s="83">
        <f>SUM(J50:J52)</f>
        <v>312902.5</v>
      </c>
      <c r="K54" s="69"/>
      <c r="L54" s="70"/>
    </row>
    <row r="55" spans="1:12" ht="15.75" thickTop="1" x14ac:dyDescent="0.25">
      <c r="A55" s="54"/>
      <c r="B55" s="55"/>
      <c r="C55" s="55"/>
      <c r="D55" s="55"/>
      <c r="E55" s="55"/>
      <c r="F55" s="55"/>
      <c r="G55" s="84"/>
      <c r="H55" s="55"/>
      <c r="I55" s="59"/>
      <c r="J55" s="60"/>
      <c r="K55" s="61"/>
      <c r="L55" s="62"/>
    </row>
    <row r="56" spans="1:12" x14ac:dyDescent="0.25">
      <c r="A56" s="85" t="s">
        <v>80</v>
      </c>
      <c r="B56" s="86"/>
      <c r="C56" s="86"/>
      <c r="D56" s="55"/>
      <c r="E56" s="55"/>
      <c r="F56" s="55"/>
      <c r="G56" s="55"/>
      <c r="H56" s="87"/>
      <c r="I56" s="87"/>
      <c r="J56" s="88"/>
      <c r="K56" s="89"/>
      <c r="L56" s="62"/>
    </row>
    <row r="57" spans="1:12" x14ac:dyDescent="0.25">
      <c r="A57" s="85"/>
      <c r="B57" s="86"/>
      <c r="C57" s="86"/>
      <c r="D57" s="55"/>
      <c r="E57" s="55"/>
      <c r="F57" s="55"/>
      <c r="G57" s="55"/>
      <c r="H57" s="87"/>
      <c r="I57" s="87"/>
      <c r="J57" s="88"/>
      <c r="K57" s="89"/>
      <c r="L57" s="62"/>
    </row>
    <row r="58" spans="1:12" x14ac:dyDescent="0.25">
      <c r="A58" s="90" t="s">
        <v>81</v>
      </c>
      <c r="B58" s="58"/>
      <c r="C58" s="58"/>
      <c r="D58" s="55"/>
      <c r="E58" s="84"/>
      <c r="F58" s="55"/>
      <c r="G58" s="84"/>
      <c r="H58" s="87"/>
      <c r="I58" s="87"/>
      <c r="J58" s="88"/>
      <c r="K58" s="89"/>
      <c r="L58" s="62"/>
    </row>
    <row r="59" spans="1:12" x14ac:dyDescent="0.25">
      <c r="A59" s="90"/>
      <c r="B59" s="58"/>
      <c r="C59" s="58"/>
      <c r="D59" s="55"/>
      <c r="E59" s="55"/>
      <c r="F59" s="55"/>
      <c r="G59" s="55"/>
      <c r="H59" s="87"/>
      <c r="I59" s="87"/>
      <c r="J59" s="88"/>
      <c r="K59" s="89"/>
      <c r="L59" s="62"/>
    </row>
    <row r="60" spans="1:12" x14ac:dyDescent="0.25">
      <c r="A60" s="54"/>
      <c r="B60" s="55"/>
      <c r="C60" s="55"/>
      <c r="D60" s="55"/>
      <c r="E60" s="55"/>
      <c r="F60" s="55"/>
      <c r="G60" s="55"/>
      <c r="H60" s="87"/>
      <c r="I60" s="87"/>
      <c r="J60" s="88"/>
      <c r="K60" s="89"/>
      <c r="L60" s="62"/>
    </row>
    <row r="61" spans="1:12" x14ac:dyDescent="0.25">
      <c r="A61" s="90" t="s">
        <v>81</v>
      </c>
      <c r="B61" s="58"/>
      <c r="C61" s="58"/>
      <c r="D61" s="55"/>
      <c r="E61" s="84"/>
      <c r="F61" s="55"/>
      <c r="G61" s="84"/>
      <c r="H61" s="87"/>
      <c r="I61" s="87"/>
      <c r="J61" s="88"/>
      <c r="K61" s="89"/>
      <c r="L61" s="62"/>
    </row>
    <row r="62" spans="1:12" x14ac:dyDescent="0.25">
      <c r="A62" s="90"/>
      <c r="B62" s="58"/>
      <c r="C62" s="58"/>
      <c r="D62" s="55"/>
      <c r="E62" s="84"/>
      <c r="F62" s="55"/>
      <c r="G62" s="84"/>
      <c r="H62" s="87"/>
      <c r="I62" s="87"/>
      <c r="J62" s="88"/>
      <c r="K62" s="89"/>
      <c r="L62" s="62"/>
    </row>
    <row r="63" spans="1:12" x14ac:dyDescent="0.25">
      <c r="A63" s="54"/>
      <c r="B63" s="55"/>
      <c r="C63" s="55"/>
      <c r="D63" s="55"/>
      <c r="E63" s="55"/>
      <c r="F63" s="55"/>
      <c r="G63" s="58"/>
      <c r="H63" s="87"/>
      <c r="I63" s="87"/>
      <c r="J63" s="88"/>
      <c r="K63" s="89"/>
      <c r="L63" s="62"/>
    </row>
    <row r="64" spans="1:12" x14ac:dyDescent="0.25">
      <c r="A64" s="90" t="s">
        <v>81</v>
      </c>
      <c r="B64" s="58"/>
      <c r="C64" s="58"/>
      <c r="D64" s="55"/>
      <c r="E64" s="84"/>
      <c r="F64" s="55"/>
      <c r="G64" s="84"/>
      <c r="H64" s="87"/>
      <c r="I64" s="87"/>
      <c r="J64" s="88"/>
      <c r="K64" s="89"/>
      <c r="L64" s="62"/>
    </row>
    <row r="65" spans="1:12" x14ac:dyDescent="0.25">
      <c r="A65" s="91"/>
      <c r="B65" s="92"/>
      <c r="C65" s="92"/>
      <c r="D65" s="55"/>
      <c r="E65" s="55"/>
      <c r="F65" s="55"/>
      <c r="G65" s="84"/>
      <c r="H65" s="87"/>
      <c r="I65" s="87"/>
      <c r="J65" s="88"/>
      <c r="K65" s="89"/>
      <c r="L65" s="62"/>
    </row>
    <row r="66" spans="1:12" x14ac:dyDescent="0.25">
      <c r="A66" s="93"/>
      <c r="B66" s="87"/>
      <c r="C66" s="87"/>
      <c r="D66" s="87"/>
      <c r="E66" s="87"/>
      <c r="F66" s="87"/>
      <c r="G66" s="87"/>
      <c r="H66" s="87"/>
      <c r="I66" s="87"/>
      <c r="J66" s="88"/>
      <c r="K66" s="89"/>
      <c r="L66" s="62"/>
    </row>
    <row r="67" spans="1:12" x14ac:dyDescent="0.25">
      <c r="A67" s="94" t="s">
        <v>82</v>
      </c>
      <c r="B67" s="95"/>
      <c r="C67" s="139"/>
      <c r="D67" s="139"/>
      <c r="E67" s="139"/>
      <c r="F67" s="139"/>
      <c r="G67" s="139"/>
      <c r="H67" s="87"/>
      <c r="I67" s="87"/>
      <c r="J67" s="88"/>
      <c r="K67" s="89"/>
      <c r="L67" s="62"/>
    </row>
    <row r="68" spans="1:12" x14ac:dyDescent="0.25">
      <c r="A68" s="140"/>
      <c r="B68" s="95"/>
      <c r="C68" s="139"/>
      <c r="D68" s="139"/>
      <c r="E68" s="139"/>
      <c r="F68" s="139"/>
      <c r="G68" s="139"/>
      <c r="H68" s="87"/>
      <c r="I68" s="87"/>
      <c r="J68" s="88"/>
      <c r="K68" s="89"/>
      <c r="L68" s="62"/>
    </row>
    <row r="69" spans="1:12" x14ac:dyDescent="0.25">
      <c r="A69" s="140"/>
      <c r="B69" s="95"/>
      <c r="C69" s="139"/>
      <c r="D69" s="139"/>
      <c r="E69" s="139"/>
      <c r="F69" s="139"/>
      <c r="G69" s="139"/>
      <c r="H69" s="87"/>
      <c r="I69" s="87"/>
      <c r="J69" s="88"/>
      <c r="K69" s="89"/>
      <c r="L69" s="62"/>
    </row>
    <row r="70" spans="1:12" x14ac:dyDescent="0.25">
      <c r="A70" s="140"/>
      <c r="B70" s="95"/>
      <c r="C70" s="139"/>
      <c r="D70" s="139"/>
      <c r="E70" s="139"/>
      <c r="F70" s="139"/>
      <c r="G70" s="139"/>
      <c r="H70" s="87"/>
      <c r="I70" s="87"/>
      <c r="J70" s="88"/>
      <c r="K70" s="89"/>
      <c r="L70" s="62"/>
    </row>
    <row r="71" spans="1:12" ht="15.75" thickBot="1" x14ac:dyDescent="0.3">
      <c r="A71" s="141"/>
      <c r="B71" s="142"/>
      <c r="C71" s="143"/>
      <c r="D71" s="143"/>
      <c r="E71" s="143"/>
      <c r="F71" s="143"/>
      <c r="G71" s="143"/>
      <c r="H71" s="97"/>
      <c r="I71" s="97"/>
      <c r="J71" s="98"/>
      <c r="K71" s="99"/>
      <c r="L71" s="100"/>
    </row>
  </sheetData>
  <mergeCells count="3">
    <mergeCell ref="A44:L45"/>
    <mergeCell ref="A50:F50"/>
    <mergeCell ref="A54:F54"/>
  </mergeCells>
  <pageMargins left="0.23" right="0.17" top="0.75" bottom="0.75" header="0.3" footer="0.3"/>
  <pageSetup paperSize="9" scale="7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topLeftCell="A42" workbookViewId="0">
      <selection activeCell="J52" sqref="J52"/>
    </sheetView>
  </sheetViews>
  <sheetFormatPr defaultRowHeight="15" x14ac:dyDescent="0.25"/>
  <cols>
    <col min="1" max="1" width="11.42578125" style="101" customWidth="1"/>
    <col min="2" max="2" width="17.28515625" style="102" customWidth="1"/>
    <col min="3" max="3" width="26.28515625" style="101" customWidth="1"/>
    <col min="4" max="4" width="22" style="101" customWidth="1"/>
    <col min="5" max="5" width="14.7109375" style="101" customWidth="1"/>
    <col min="6" max="6" width="14.85546875" style="101" customWidth="1"/>
    <col min="7" max="7" width="9.140625" style="101"/>
    <col min="8" max="8" width="13.42578125" style="104" customWidth="1"/>
    <col min="9" max="9" width="14.28515625" style="104" customWidth="1"/>
    <col min="10" max="10" width="15.140625" style="104" customWidth="1"/>
    <col min="11" max="11" width="10.5703125" style="104" bestFit="1" customWidth="1"/>
    <col min="12" max="12" width="9.140625" style="132"/>
    <col min="13" max="16384" width="9.140625" style="101"/>
  </cols>
  <sheetData>
    <row r="1" spans="1:12" ht="15.75" thickBot="1" x14ac:dyDescent="0.3">
      <c r="A1" s="105" t="s">
        <v>0</v>
      </c>
      <c r="B1" s="106" t="s">
        <v>1</v>
      </c>
      <c r="C1" s="107" t="s">
        <v>87</v>
      </c>
      <c r="D1" s="107" t="s">
        <v>4</v>
      </c>
      <c r="E1" s="107" t="s">
        <v>2</v>
      </c>
      <c r="F1" s="107" t="s">
        <v>88</v>
      </c>
      <c r="G1" s="107" t="s">
        <v>5</v>
      </c>
      <c r="H1" s="125" t="s">
        <v>6</v>
      </c>
      <c r="I1" s="125" t="s">
        <v>7</v>
      </c>
      <c r="J1" s="125" t="s">
        <v>8</v>
      </c>
      <c r="K1" s="125" t="s">
        <v>157</v>
      </c>
      <c r="L1" s="127" t="s">
        <v>10</v>
      </c>
    </row>
    <row r="2" spans="1:12" x14ac:dyDescent="0.25">
      <c r="A2" s="111">
        <v>43222</v>
      </c>
      <c r="B2" s="112">
        <v>2300431295</v>
      </c>
      <c r="C2" s="113" t="s">
        <v>89</v>
      </c>
      <c r="D2" s="113" t="s">
        <v>22</v>
      </c>
      <c r="E2" s="113" t="s">
        <v>90</v>
      </c>
      <c r="F2" s="113" t="s">
        <v>91</v>
      </c>
      <c r="G2" s="113" t="s">
        <v>23</v>
      </c>
      <c r="H2" s="114">
        <v>5896.5</v>
      </c>
      <c r="I2" s="114">
        <v>5950</v>
      </c>
      <c r="J2" s="114">
        <v>6900</v>
      </c>
      <c r="K2" s="114">
        <f>J2-I2</f>
        <v>950</v>
      </c>
      <c r="L2" s="128">
        <f>K2/J2</f>
        <v>0.13768115942028986</v>
      </c>
    </row>
    <row r="3" spans="1:12" x14ac:dyDescent="0.25">
      <c r="A3" s="115">
        <v>43222</v>
      </c>
      <c r="B3" s="108">
        <v>2300431304</v>
      </c>
      <c r="C3" s="109" t="s">
        <v>92</v>
      </c>
      <c r="D3" s="109" t="s">
        <v>22</v>
      </c>
      <c r="E3" s="109" t="s">
        <v>93</v>
      </c>
      <c r="F3" s="109" t="s">
        <v>91</v>
      </c>
      <c r="G3" s="109" t="s">
        <v>23</v>
      </c>
      <c r="H3" s="110">
        <v>12783</v>
      </c>
      <c r="I3" s="110">
        <v>12900</v>
      </c>
      <c r="J3" s="110">
        <v>13850</v>
      </c>
      <c r="K3" s="110">
        <f t="shared" ref="K3:K31" si="0">J3-I3</f>
        <v>950</v>
      </c>
      <c r="L3" s="129">
        <f t="shared" ref="L3:L30" si="1">K3/J3</f>
        <v>6.8592057761732855E-2</v>
      </c>
    </row>
    <row r="4" spans="1:12" x14ac:dyDescent="0.25">
      <c r="A4" s="115">
        <v>43222</v>
      </c>
      <c r="B4" s="108">
        <v>2300431317</v>
      </c>
      <c r="C4" s="109" t="s">
        <v>94</v>
      </c>
      <c r="D4" s="109" t="s">
        <v>22</v>
      </c>
      <c r="E4" s="109" t="s">
        <v>95</v>
      </c>
      <c r="F4" s="109" t="s">
        <v>91</v>
      </c>
      <c r="G4" s="109" t="s">
        <v>23</v>
      </c>
      <c r="H4" s="110">
        <v>6843</v>
      </c>
      <c r="I4" s="110">
        <v>6900</v>
      </c>
      <c r="J4" s="110">
        <v>7900</v>
      </c>
      <c r="K4" s="110">
        <f t="shared" si="0"/>
        <v>1000</v>
      </c>
      <c r="L4" s="129">
        <f t="shared" si="1"/>
        <v>0.12658227848101267</v>
      </c>
    </row>
    <row r="5" spans="1:12" x14ac:dyDescent="0.25">
      <c r="A5" s="115">
        <v>43222</v>
      </c>
      <c r="B5" s="108">
        <v>2300431355</v>
      </c>
      <c r="C5" s="109" t="s">
        <v>96</v>
      </c>
      <c r="D5" s="109" t="s">
        <v>22</v>
      </c>
      <c r="E5" s="109" t="s">
        <v>97</v>
      </c>
      <c r="F5" s="109" t="s">
        <v>91</v>
      </c>
      <c r="G5" s="109" t="s">
        <v>23</v>
      </c>
      <c r="H5" s="110">
        <v>11793</v>
      </c>
      <c r="I5" s="110">
        <v>11900</v>
      </c>
      <c r="J5" s="110">
        <v>12900</v>
      </c>
      <c r="K5" s="110">
        <f t="shared" si="0"/>
        <v>1000</v>
      </c>
      <c r="L5" s="129">
        <f t="shared" si="1"/>
        <v>7.7519379844961239E-2</v>
      </c>
    </row>
    <row r="6" spans="1:12" x14ac:dyDescent="0.25">
      <c r="A6" s="115">
        <v>43222</v>
      </c>
      <c r="B6" s="108">
        <v>2300431356</v>
      </c>
      <c r="C6" s="109" t="s">
        <v>98</v>
      </c>
      <c r="D6" s="109" t="s">
        <v>22</v>
      </c>
      <c r="E6" s="109" t="s">
        <v>97</v>
      </c>
      <c r="F6" s="109" t="s">
        <v>91</v>
      </c>
      <c r="G6" s="109" t="s">
        <v>23</v>
      </c>
      <c r="H6" s="110">
        <v>11793</v>
      </c>
      <c r="I6" s="110">
        <v>11900</v>
      </c>
      <c r="J6" s="110">
        <v>12900</v>
      </c>
      <c r="K6" s="110">
        <f t="shared" si="0"/>
        <v>1000</v>
      </c>
      <c r="L6" s="129">
        <f t="shared" si="1"/>
        <v>7.7519379844961239E-2</v>
      </c>
    </row>
    <row r="7" spans="1:12" x14ac:dyDescent="0.25">
      <c r="A7" s="115">
        <v>43222</v>
      </c>
      <c r="B7" s="108">
        <v>2300431574</v>
      </c>
      <c r="C7" s="109" t="s">
        <v>99</v>
      </c>
      <c r="D7" s="109" t="s">
        <v>22</v>
      </c>
      <c r="E7" s="109" t="s">
        <v>100</v>
      </c>
      <c r="F7" s="109" t="s">
        <v>91</v>
      </c>
      <c r="G7" s="109" t="s">
        <v>23</v>
      </c>
      <c r="H7" s="110">
        <v>6843</v>
      </c>
      <c r="I7" s="110">
        <v>6900</v>
      </c>
      <c r="J7" s="110">
        <v>7900</v>
      </c>
      <c r="K7" s="110">
        <f t="shared" si="0"/>
        <v>1000</v>
      </c>
      <c r="L7" s="129">
        <f t="shared" si="1"/>
        <v>0.12658227848101267</v>
      </c>
    </row>
    <row r="8" spans="1:12" x14ac:dyDescent="0.25">
      <c r="A8" s="115">
        <v>43223</v>
      </c>
      <c r="B8" s="108">
        <v>2300431911</v>
      </c>
      <c r="C8" s="109" t="s">
        <v>101</v>
      </c>
      <c r="D8" s="109" t="s">
        <v>22</v>
      </c>
      <c r="E8" s="109" t="s">
        <v>102</v>
      </c>
      <c r="F8" s="109" t="s">
        <v>91</v>
      </c>
      <c r="G8" s="109" t="s">
        <v>23</v>
      </c>
      <c r="H8" s="110">
        <v>17806.5</v>
      </c>
      <c r="I8" s="110">
        <v>17900</v>
      </c>
      <c r="J8" s="110">
        <v>19900</v>
      </c>
      <c r="K8" s="110">
        <f t="shared" si="0"/>
        <v>2000</v>
      </c>
      <c r="L8" s="129">
        <f t="shared" si="1"/>
        <v>0.10050251256281408</v>
      </c>
    </row>
    <row r="9" spans="1:12" x14ac:dyDescent="0.25">
      <c r="A9" s="115">
        <v>43224</v>
      </c>
      <c r="B9" s="108">
        <v>2300432269</v>
      </c>
      <c r="C9" s="109" t="s">
        <v>103</v>
      </c>
      <c r="D9" s="109" t="s">
        <v>65</v>
      </c>
      <c r="E9" s="109" t="s">
        <v>104</v>
      </c>
      <c r="F9" s="109" t="s">
        <v>105</v>
      </c>
      <c r="G9" s="109" t="s">
        <v>23</v>
      </c>
      <c r="H9" s="110">
        <v>15753</v>
      </c>
      <c r="I9" s="110">
        <v>15900</v>
      </c>
      <c r="J9" s="110">
        <v>19400</v>
      </c>
      <c r="K9" s="110">
        <f t="shared" si="0"/>
        <v>3500</v>
      </c>
      <c r="L9" s="129">
        <f t="shared" si="1"/>
        <v>0.18041237113402062</v>
      </c>
    </row>
    <row r="10" spans="1:12" x14ac:dyDescent="0.25">
      <c r="A10" s="115">
        <v>43225</v>
      </c>
      <c r="B10" s="108">
        <v>2300432397</v>
      </c>
      <c r="C10" s="109" t="s">
        <v>106</v>
      </c>
      <c r="D10" s="109" t="s">
        <v>107</v>
      </c>
      <c r="E10" s="109" t="s">
        <v>108</v>
      </c>
      <c r="F10" s="109" t="s">
        <v>91</v>
      </c>
      <c r="G10" s="109" t="s">
        <v>23</v>
      </c>
      <c r="H10" s="110">
        <v>5896.5</v>
      </c>
      <c r="I10" s="110">
        <v>6500</v>
      </c>
      <c r="J10" s="110">
        <v>6500</v>
      </c>
      <c r="K10" s="110">
        <f t="shared" si="0"/>
        <v>0</v>
      </c>
      <c r="L10" s="129">
        <f t="shared" si="1"/>
        <v>0</v>
      </c>
    </row>
    <row r="11" spans="1:12" x14ac:dyDescent="0.25">
      <c r="A11" s="115">
        <v>43223</v>
      </c>
      <c r="B11" s="108">
        <v>2300433046</v>
      </c>
      <c r="C11" s="109" t="s">
        <v>109</v>
      </c>
      <c r="D11" s="109" t="s">
        <v>22</v>
      </c>
      <c r="E11" s="109" t="s">
        <v>110</v>
      </c>
      <c r="F11" s="109" t="s">
        <v>91</v>
      </c>
      <c r="G11" s="109" t="s">
        <v>23</v>
      </c>
      <c r="H11" s="110">
        <v>11793</v>
      </c>
      <c r="I11" s="110">
        <v>11900</v>
      </c>
      <c r="J11" s="110">
        <v>12900</v>
      </c>
      <c r="K11" s="110">
        <f t="shared" si="0"/>
        <v>1000</v>
      </c>
      <c r="L11" s="129">
        <f t="shared" si="1"/>
        <v>7.7519379844961239E-2</v>
      </c>
    </row>
    <row r="12" spans="1:12" x14ac:dyDescent="0.25">
      <c r="A12" s="115">
        <v>43223</v>
      </c>
      <c r="B12" s="108">
        <v>2300433047</v>
      </c>
      <c r="C12" s="109" t="s">
        <v>111</v>
      </c>
      <c r="D12" s="109" t="s">
        <v>22</v>
      </c>
      <c r="E12" s="109" t="s">
        <v>110</v>
      </c>
      <c r="F12" s="109" t="s">
        <v>91</v>
      </c>
      <c r="G12" s="109" t="s">
        <v>23</v>
      </c>
      <c r="H12" s="110">
        <v>11793</v>
      </c>
      <c r="I12" s="110">
        <v>11900</v>
      </c>
      <c r="J12" s="110">
        <v>12900</v>
      </c>
      <c r="K12" s="110">
        <f t="shared" si="0"/>
        <v>1000</v>
      </c>
      <c r="L12" s="129">
        <f t="shared" si="1"/>
        <v>7.7519379844961239E-2</v>
      </c>
    </row>
    <row r="13" spans="1:12" x14ac:dyDescent="0.25">
      <c r="A13" s="115">
        <v>43227</v>
      </c>
      <c r="B13" s="108">
        <v>2300434138</v>
      </c>
      <c r="C13" s="109" t="s">
        <v>112</v>
      </c>
      <c r="D13" s="109" t="s">
        <v>113</v>
      </c>
      <c r="E13" s="109" t="s">
        <v>114</v>
      </c>
      <c r="F13" s="109" t="s">
        <v>105</v>
      </c>
      <c r="G13" s="109" t="s">
        <v>23</v>
      </c>
      <c r="H13" s="110">
        <v>10803</v>
      </c>
      <c r="I13" s="110">
        <v>10900</v>
      </c>
      <c r="J13" s="110">
        <v>13550</v>
      </c>
      <c r="K13" s="110">
        <f t="shared" si="0"/>
        <v>2650</v>
      </c>
      <c r="L13" s="129">
        <f t="shared" si="1"/>
        <v>0.19557195571955718</v>
      </c>
    </row>
    <row r="14" spans="1:12" x14ac:dyDescent="0.25">
      <c r="A14" s="115">
        <v>43227</v>
      </c>
      <c r="B14" s="108">
        <v>2300434139</v>
      </c>
      <c r="C14" s="109" t="s">
        <v>115</v>
      </c>
      <c r="D14" s="109" t="s">
        <v>113</v>
      </c>
      <c r="E14" s="109" t="s">
        <v>114</v>
      </c>
      <c r="F14" s="109" t="s">
        <v>105</v>
      </c>
      <c r="G14" s="109" t="s">
        <v>23</v>
      </c>
      <c r="H14" s="110">
        <v>10803</v>
      </c>
      <c r="I14" s="110">
        <v>10900</v>
      </c>
      <c r="J14" s="110">
        <v>13550</v>
      </c>
      <c r="K14" s="110">
        <f t="shared" si="0"/>
        <v>2650</v>
      </c>
      <c r="L14" s="129">
        <f t="shared" si="1"/>
        <v>0.19557195571955718</v>
      </c>
    </row>
    <row r="15" spans="1:12" x14ac:dyDescent="0.25">
      <c r="A15" s="115">
        <v>43234</v>
      </c>
      <c r="B15" s="108">
        <v>2300434176</v>
      </c>
      <c r="C15" s="109" t="s">
        <v>116</v>
      </c>
      <c r="D15" s="109" t="s">
        <v>50</v>
      </c>
      <c r="E15" s="109" t="s">
        <v>117</v>
      </c>
      <c r="F15" s="109" t="s">
        <v>91</v>
      </c>
      <c r="G15" s="109" t="s">
        <v>23</v>
      </c>
      <c r="H15" s="110">
        <v>7876.5</v>
      </c>
      <c r="I15" s="110">
        <v>7950</v>
      </c>
      <c r="J15" s="110">
        <v>8650</v>
      </c>
      <c r="K15" s="110">
        <f t="shared" si="0"/>
        <v>700</v>
      </c>
      <c r="L15" s="129">
        <f t="shared" si="1"/>
        <v>8.0924855491329481E-2</v>
      </c>
    </row>
    <row r="16" spans="1:12" x14ac:dyDescent="0.25">
      <c r="A16" s="115">
        <v>43236</v>
      </c>
      <c r="B16" s="108">
        <v>2300434486</v>
      </c>
      <c r="C16" s="109" t="s">
        <v>118</v>
      </c>
      <c r="D16" s="109" t="s">
        <v>107</v>
      </c>
      <c r="E16" s="109" t="s">
        <v>119</v>
      </c>
      <c r="F16" s="109" t="s">
        <v>120</v>
      </c>
      <c r="G16" s="109" t="s">
        <v>23</v>
      </c>
      <c r="H16" s="110">
        <v>6886.5</v>
      </c>
      <c r="I16" s="110">
        <v>6950</v>
      </c>
      <c r="J16" s="110">
        <v>7500</v>
      </c>
      <c r="K16" s="110">
        <f t="shared" si="0"/>
        <v>550</v>
      </c>
      <c r="L16" s="129">
        <f t="shared" si="1"/>
        <v>7.3333333333333334E-2</v>
      </c>
    </row>
    <row r="17" spans="1:12" x14ac:dyDescent="0.25">
      <c r="A17" s="115">
        <v>43231</v>
      </c>
      <c r="B17" s="108">
        <v>2300434577</v>
      </c>
      <c r="C17" s="109" t="s">
        <v>121</v>
      </c>
      <c r="D17" s="109" t="s">
        <v>22</v>
      </c>
      <c r="E17" s="109" t="s">
        <v>122</v>
      </c>
      <c r="F17" s="109" t="s">
        <v>105</v>
      </c>
      <c r="G17" s="109" t="s">
        <v>23</v>
      </c>
      <c r="H17" s="110">
        <v>11793</v>
      </c>
      <c r="I17" s="110">
        <v>11900</v>
      </c>
      <c r="J17" s="110">
        <v>12900</v>
      </c>
      <c r="K17" s="110">
        <f t="shared" si="0"/>
        <v>1000</v>
      </c>
      <c r="L17" s="129">
        <f t="shared" si="1"/>
        <v>7.7519379844961239E-2</v>
      </c>
    </row>
    <row r="18" spans="1:12" x14ac:dyDescent="0.25">
      <c r="A18" s="115">
        <v>43231</v>
      </c>
      <c r="B18" s="108">
        <v>2300434578</v>
      </c>
      <c r="C18" s="109" t="s">
        <v>123</v>
      </c>
      <c r="D18" s="109" t="s">
        <v>22</v>
      </c>
      <c r="E18" s="109" t="s">
        <v>122</v>
      </c>
      <c r="F18" s="109" t="s">
        <v>105</v>
      </c>
      <c r="G18" s="109" t="s">
        <v>23</v>
      </c>
      <c r="H18" s="110">
        <v>11793</v>
      </c>
      <c r="I18" s="110">
        <v>11900</v>
      </c>
      <c r="J18" s="110">
        <v>12900</v>
      </c>
      <c r="K18" s="110">
        <f t="shared" si="0"/>
        <v>1000</v>
      </c>
      <c r="L18" s="129">
        <f t="shared" si="1"/>
        <v>7.7519379844961239E-2</v>
      </c>
    </row>
    <row r="19" spans="1:12" x14ac:dyDescent="0.25">
      <c r="A19" s="115">
        <v>43231</v>
      </c>
      <c r="B19" s="108">
        <v>2300434589</v>
      </c>
      <c r="C19" s="109" t="s">
        <v>101</v>
      </c>
      <c r="D19" s="109" t="s">
        <v>22</v>
      </c>
      <c r="E19" s="109" t="s">
        <v>124</v>
      </c>
      <c r="F19" s="109" t="s">
        <v>105</v>
      </c>
      <c r="G19" s="109" t="s">
        <v>23</v>
      </c>
      <c r="H19" s="110">
        <v>11793</v>
      </c>
      <c r="I19" s="110">
        <v>11900</v>
      </c>
      <c r="J19" s="110">
        <v>12900</v>
      </c>
      <c r="K19" s="110">
        <f t="shared" si="0"/>
        <v>1000</v>
      </c>
      <c r="L19" s="129">
        <f t="shared" si="1"/>
        <v>7.7519379844961239E-2</v>
      </c>
    </row>
    <row r="20" spans="1:12" x14ac:dyDescent="0.25">
      <c r="A20" s="115">
        <v>43231</v>
      </c>
      <c r="B20" s="108">
        <v>2300434593</v>
      </c>
      <c r="C20" s="109" t="s">
        <v>125</v>
      </c>
      <c r="D20" s="109" t="s">
        <v>107</v>
      </c>
      <c r="E20" s="109" t="s">
        <v>126</v>
      </c>
      <c r="F20" s="109" t="s">
        <v>120</v>
      </c>
      <c r="G20" s="109" t="s">
        <v>23</v>
      </c>
      <c r="H20" s="110">
        <v>17733</v>
      </c>
      <c r="I20" s="110">
        <v>17900</v>
      </c>
      <c r="J20" s="110">
        <v>18450</v>
      </c>
      <c r="K20" s="110">
        <f t="shared" si="0"/>
        <v>550</v>
      </c>
      <c r="L20" s="129">
        <f t="shared" si="1"/>
        <v>2.9810298102981029E-2</v>
      </c>
    </row>
    <row r="21" spans="1:12" x14ac:dyDescent="0.25">
      <c r="A21" s="115">
        <v>43231</v>
      </c>
      <c r="B21" s="108">
        <v>2300434596</v>
      </c>
      <c r="C21" s="109" t="s">
        <v>127</v>
      </c>
      <c r="D21" s="109" t="s">
        <v>107</v>
      </c>
      <c r="E21" s="109" t="s">
        <v>126</v>
      </c>
      <c r="F21" s="109" t="s">
        <v>120</v>
      </c>
      <c r="G21" s="109" t="s">
        <v>23</v>
      </c>
      <c r="H21" s="110">
        <v>17733</v>
      </c>
      <c r="I21" s="110">
        <v>17900</v>
      </c>
      <c r="J21" s="110">
        <v>18450</v>
      </c>
      <c r="K21" s="110">
        <f t="shared" si="0"/>
        <v>550</v>
      </c>
      <c r="L21" s="129">
        <f t="shared" si="1"/>
        <v>2.9810298102981029E-2</v>
      </c>
    </row>
    <row r="22" spans="1:12" x14ac:dyDescent="0.25">
      <c r="A22" s="115">
        <v>43223</v>
      </c>
      <c r="B22" s="108">
        <v>2300434968</v>
      </c>
      <c r="C22" s="109" t="s">
        <v>128</v>
      </c>
      <c r="D22" s="109" t="s">
        <v>107</v>
      </c>
      <c r="E22" s="109" t="s">
        <v>129</v>
      </c>
      <c r="F22" s="109" t="s">
        <v>130</v>
      </c>
      <c r="G22" s="109" t="s">
        <v>23</v>
      </c>
      <c r="H22" s="110">
        <v>8866.5</v>
      </c>
      <c r="I22" s="110">
        <v>8950</v>
      </c>
      <c r="J22" s="110">
        <v>9500</v>
      </c>
      <c r="K22" s="110">
        <f t="shared" si="0"/>
        <v>550</v>
      </c>
      <c r="L22" s="129">
        <f t="shared" si="1"/>
        <v>5.7894736842105263E-2</v>
      </c>
    </row>
    <row r="23" spans="1:12" x14ac:dyDescent="0.25">
      <c r="A23" s="115">
        <v>43234</v>
      </c>
      <c r="B23" s="108">
        <v>2300435293</v>
      </c>
      <c r="C23" s="109" t="s">
        <v>131</v>
      </c>
      <c r="D23" s="109" t="s">
        <v>132</v>
      </c>
      <c r="E23" s="109" t="s">
        <v>133</v>
      </c>
      <c r="F23" s="109" t="s">
        <v>134</v>
      </c>
      <c r="G23" s="109" t="s">
        <v>23</v>
      </c>
      <c r="H23" s="110">
        <v>7876.5</v>
      </c>
      <c r="I23" s="110">
        <v>7950</v>
      </c>
      <c r="J23" s="110">
        <v>8950</v>
      </c>
      <c r="K23" s="110">
        <f t="shared" si="0"/>
        <v>1000</v>
      </c>
      <c r="L23" s="129">
        <f t="shared" si="1"/>
        <v>0.11173184357541899</v>
      </c>
    </row>
    <row r="24" spans="1:12" x14ac:dyDescent="0.25">
      <c r="A24" s="115">
        <v>43237</v>
      </c>
      <c r="B24" s="108">
        <v>2300435601</v>
      </c>
      <c r="C24" s="109" t="s">
        <v>135</v>
      </c>
      <c r="D24" s="109" t="s">
        <v>22</v>
      </c>
      <c r="E24" s="109" t="s">
        <v>136</v>
      </c>
      <c r="F24" s="109" t="s">
        <v>105</v>
      </c>
      <c r="G24" s="109" t="s">
        <v>23</v>
      </c>
      <c r="H24" s="110">
        <v>18723</v>
      </c>
      <c r="I24" s="110">
        <v>18900</v>
      </c>
      <c r="J24" s="110">
        <v>19900</v>
      </c>
      <c r="K24" s="110">
        <f t="shared" si="0"/>
        <v>1000</v>
      </c>
      <c r="L24" s="129">
        <f t="shared" si="1"/>
        <v>5.0251256281407038E-2</v>
      </c>
    </row>
    <row r="25" spans="1:12" x14ac:dyDescent="0.25">
      <c r="A25" s="115">
        <v>43237</v>
      </c>
      <c r="B25" s="108">
        <v>2300435602</v>
      </c>
      <c r="C25" s="109" t="s">
        <v>137</v>
      </c>
      <c r="D25" s="109" t="s">
        <v>22</v>
      </c>
      <c r="E25" s="109" t="s">
        <v>136</v>
      </c>
      <c r="F25" s="109" t="s">
        <v>105</v>
      </c>
      <c r="G25" s="109" t="s">
        <v>23</v>
      </c>
      <c r="H25" s="110">
        <v>18723</v>
      </c>
      <c r="I25" s="110">
        <v>18900</v>
      </c>
      <c r="J25" s="110">
        <v>19900</v>
      </c>
      <c r="K25" s="110">
        <f t="shared" si="0"/>
        <v>1000</v>
      </c>
      <c r="L25" s="129">
        <f t="shared" si="1"/>
        <v>5.0251256281407038E-2</v>
      </c>
    </row>
    <row r="26" spans="1:12" x14ac:dyDescent="0.25">
      <c r="A26" s="115">
        <v>43237</v>
      </c>
      <c r="B26" s="108">
        <v>2300435615</v>
      </c>
      <c r="C26" s="109" t="s">
        <v>138</v>
      </c>
      <c r="D26" s="109" t="s">
        <v>22</v>
      </c>
      <c r="E26" s="109" t="s">
        <v>139</v>
      </c>
      <c r="F26" s="109" t="s">
        <v>105</v>
      </c>
      <c r="G26" s="109" t="s">
        <v>23</v>
      </c>
      <c r="H26" s="110">
        <v>8866.5</v>
      </c>
      <c r="I26" s="110">
        <v>8950</v>
      </c>
      <c r="J26" s="110">
        <v>9950</v>
      </c>
      <c r="K26" s="110">
        <f t="shared" si="0"/>
        <v>1000</v>
      </c>
      <c r="L26" s="129">
        <f t="shared" si="1"/>
        <v>0.10050251256281408</v>
      </c>
    </row>
    <row r="27" spans="1:12" x14ac:dyDescent="0.25">
      <c r="A27" s="115">
        <v>43235</v>
      </c>
      <c r="B27" s="108">
        <v>2300435632</v>
      </c>
      <c r="C27" s="109" t="s">
        <v>140</v>
      </c>
      <c r="D27" s="109" t="s">
        <v>22</v>
      </c>
      <c r="E27" s="109" t="s">
        <v>141</v>
      </c>
      <c r="F27" s="109" t="s">
        <v>105</v>
      </c>
      <c r="G27" s="109" t="s">
        <v>23</v>
      </c>
      <c r="H27" s="110">
        <v>3916.5</v>
      </c>
      <c r="I27" s="110">
        <v>3950</v>
      </c>
      <c r="J27" s="110">
        <v>4900</v>
      </c>
      <c r="K27" s="110">
        <f t="shared" si="0"/>
        <v>950</v>
      </c>
      <c r="L27" s="129">
        <f t="shared" si="1"/>
        <v>0.19387755102040816</v>
      </c>
    </row>
    <row r="28" spans="1:12" x14ac:dyDescent="0.25">
      <c r="A28" s="115">
        <v>43223</v>
      </c>
      <c r="B28" s="108">
        <v>2300435693</v>
      </c>
      <c r="C28" s="109" t="s">
        <v>142</v>
      </c>
      <c r="D28" s="109" t="s">
        <v>107</v>
      </c>
      <c r="E28" s="109" t="s">
        <v>143</v>
      </c>
      <c r="F28" s="109" t="s">
        <v>144</v>
      </c>
      <c r="G28" s="109" t="s">
        <v>23</v>
      </c>
      <c r="H28" s="110">
        <v>9856.5</v>
      </c>
      <c r="I28" s="110">
        <v>9950</v>
      </c>
      <c r="J28" s="110">
        <v>10500</v>
      </c>
      <c r="K28" s="110">
        <f t="shared" si="0"/>
        <v>550</v>
      </c>
      <c r="L28" s="129">
        <f t="shared" si="1"/>
        <v>5.2380952380952382E-2</v>
      </c>
    </row>
    <row r="29" spans="1:12" x14ac:dyDescent="0.25">
      <c r="A29" s="115">
        <v>43235</v>
      </c>
      <c r="B29" s="108">
        <v>2300435753</v>
      </c>
      <c r="C29" s="109" t="s">
        <v>145</v>
      </c>
      <c r="D29" s="109" t="s">
        <v>132</v>
      </c>
      <c r="E29" s="109" t="s">
        <v>146</v>
      </c>
      <c r="F29" s="109" t="s">
        <v>130</v>
      </c>
      <c r="G29" s="109" t="s">
        <v>23</v>
      </c>
      <c r="H29" s="110">
        <v>8866.5</v>
      </c>
      <c r="I29" s="110">
        <v>8950</v>
      </c>
      <c r="J29" s="110">
        <v>9950</v>
      </c>
      <c r="K29" s="110">
        <f t="shared" si="0"/>
        <v>1000</v>
      </c>
      <c r="L29" s="129">
        <f t="shared" si="1"/>
        <v>0.10050251256281408</v>
      </c>
    </row>
    <row r="30" spans="1:12" ht="15.75" thickBot="1" x14ac:dyDescent="0.3">
      <c r="A30" s="116">
        <v>43227</v>
      </c>
      <c r="B30" s="117">
        <v>2000061761</v>
      </c>
      <c r="C30" s="118" t="s">
        <v>147</v>
      </c>
      <c r="D30" s="118" t="s">
        <v>22</v>
      </c>
      <c r="E30" s="118" t="s">
        <v>148</v>
      </c>
      <c r="F30" s="118" t="s">
        <v>149</v>
      </c>
      <c r="G30" s="118" t="s">
        <v>23</v>
      </c>
      <c r="H30" s="119">
        <v>1000</v>
      </c>
      <c r="I30" s="119">
        <v>1000</v>
      </c>
      <c r="J30" s="119">
        <v>1000</v>
      </c>
      <c r="K30" s="119">
        <f t="shared" si="0"/>
        <v>0</v>
      </c>
      <c r="L30" s="130">
        <f t="shared" si="1"/>
        <v>0</v>
      </c>
    </row>
    <row r="31" spans="1:12" ht="15.75" thickBot="1" x14ac:dyDescent="0.3">
      <c r="A31" s="103"/>
      <c r="D31" s="123"/>
      <c r="E31" s="123"/>
      <c r="F31" s="123"/>
      <c r="G31" s="123"/>
      <c r="H31" s="124">
        <f>SUM(H2:H30)</f>
        <v>312902.5</v>
      </c>
      <c r="I31" s="124">
        <f t="shared" ref="I31:J31" si="2">SUM(I2:I30)</f>
        <v>316250</v>
      </c>
      <c r="J31" s="124">
        <f t="shared" si="2"/>
        <v>347350</v>
      </c>
      <c r="K31" s="126">
        <f t="shared" si="0"/>
        <v>31100</v>
      </c>
      <c r="L31" s="131">
        <f>K31/J31</f>
        <v>8.9535051101194765E-2</v>
      </c>
    </row>
    <row r="32" spans="1:12" x14ac:dyDescent="0.25">
      <c r="A32" s="103"/>
    </row>
    <row r="33" spans="1:12" x14ac:dyDescent="0.25">
      <c r="A33" s="103"/>
    </row>
    <row r="34" spans="1:12" ht="15.75" thickBot="1" x14ac:dyDescent="0.3">
      <c r="A34" s="103"/>
      <c r="B34" s="122" t="s">
        <v>158</v>
      </c>
    </row>
    <row r="35" spans="1:12" x14ac:dyDescent="0.25">
      <c r="A35" s="111">
        <v>43229</v>
      </c>
      <c r="B35" s="112">
        <v>2300433828</v>
      </c>
      <c r="C35" s="113" t="s">
        <v>151</v>
      </c>
      <c r="D35" s="113" t="s">
        <v>158</v>
      </c>
      <c r="E35" s="113" t="s">
        <v>159</v>
      </c>
      <c r="F35" s="113" t="s">
        <v>150</v>
      </c>
      <c r="G35" s="113" t="s">
        <v>71</v>
      </c>
      <c r="H35" s="120">
        <v>11793</v>
      </c>
    </row>
    <row r="36" spans="1:12" x14ac:dyDescent="0.25">
      <c r="A36" s="115">
        <v>43230</v>
      </c>
      <c r="B36" s="108">
        <v>2300434124</v>
      </c>
      <c r="C36" s="109" t="s">
        <v>152</v>
      </c>
      <c r="D36" s="109" t="s">
        <v>158</v>
      </c>
      <c r="E36" s="109" t="s">
        <v>159</v>
      </c>
      <c r="F36" s="109" t="s">
        <v>150</v>
      </c>
      <c r="G36" s="109" t="s">
        <v>71</v>
      </c>
      <c r="H36" s="121">
        <v>6843</v>
      </c>
    </row>
    <row r="37" spans="1:12" x14ac:dyDescent="0.25">
      <c r="A37" s="115">
        <v>43234</v>
      </c>
      <c r="B37" s="108">
        <v>2300435207</v>
      </c>
      <c r="C37" s="109" t="s">
        <v>153</v>
      </c>
      <c r="D37" s="109" t="s">
        <v>158</v>
      </c>
      <c r="E37" s="109" t="s">
        <v>159</v>
      </c>
      <c r="F37" s="109" t="s">
        <v>149</v>
      </c>
      <c r="G37" s="109" t="s">
        <v>71</v>
      </c>
      <c r="H37" s="121">
        <v>9900</v>
      </c>
    </row>
    <row r="38" spans="1:12" x14ac:dyDescent="0.25">
      <c r="A38" s="115">
        <v>43234</v>
      </c>
      <c r="B38" s="108">
        <v>2300435208</v>
      </c>
      <c r="C38" s="109" t="s">
        <v>154</v>
      </c>
      <c r="D38" s="109" t="s">
        <v>158</v>
      </c>
      <c r="E38" s="109" t="s">
        <v>159</v>
      </c>
      <c r="F38" s="109" t="s">
        <v>149</v>
      </c>
      <c r="G38" s="109" t="s">
        <v>71</v>
      </c>
      <c r="H38" s="121">
        <v>9900</v>
      </c>
    </row>
    <row r="39" spans="1:12" ht="15.75" thickBot="1" x14ac:dyDescent="0.3">
      <c r="A39" s="116">
        <v>43227</v>
      </c>
      <c r="B39" s="117">
        <v>2300432952</v>
      </c>
      <c r="C39" s="118" t="s">
        <v>156</v>
      </c>
      <c r="D39" s="118" t="s">
        <v>158</v>
      </c>
      <c r="E39" s="118" t="s">
        <v>159</v>
      </c>
      <c r="F39" s="118" t="s">
        <v>155</v>
      </c>
      <c r="G39" s="118" t="s">
        <v>71</v>
      </c>
      <c r="H39" s="144">
        <v>5896.5</v>
      </c>
    </row>
    <row r="40" spans="1:12" ht="15.75" thickBot="1" x14ac:dyDescent="0.3">
      <c r="B40" s="101"/>
      <c r="D40" s="145"/>
      <c r="E40" s="145"/>
      <c r="F40" s="145"/>
      <c r="G40" s="145"/>
      <c r="H40" s="146">
        <f>SUM(H35:H39)</f>
        <v>44332.5</v>
      </c>
    </row>
    <row r="41" spans="1:12" x14ac:dyDescent="0.25">
      <c r="B41" s="101"/>
      <c r="D41" s="147"/>
      <c r="E41" s="147"/>
      <c r="F41" s="147"/>
      <c r="G41" s="147"/>
      <c r="H41" s="148"/>
    </row>
    <row r="42" spans="1:12" x14ac:dyDescent="0.25">
      <c r="B42" s="101"/>
      <c r="D42" s="147"/>
      <c r="E42" s="147"/>
      <c r="F42" s="147"/>
      <c r="G42" s="147"/>
      <c r="H42" s="148"/>
    </row>
    <row r="44" spans="1:12" s="133" customFormat="1" ht="15.75" thickBot="1" x14ac:dyDescent="0.3">
      <c r="B44" s="122"/>
      <c r="D44" s="134" t="s">
        <v>72</v>
      </c>
      <c r="E44" s="134"/>
      <c r="F44" s="134"/>
      <c r="G44" s="134"/>
      <c r="H44" s="135">
        <f>H40</f>
        <v>44332.5</v>
      </c>
      <c r="I44" s="136"/>
      <c r="J44" s="136"/>
      <c r="K44" s="136"/>
      <c r="L44" s="137"/>
    </row>
    <row r="45" spans="1:12" ht="16.5" thickTop="1" thickBot="1" x14ac:dyDescent="0.3"/>
    <row r="46" spans="1:12" ht="15" customHeight="1" x14ac:dyDescent="0.25">
      <c r="A46" s="265" t="s">
        <v>85</v>
      </c>
      <c r="B46" s="266"/>
      <c r="C46" s="266"/>
      <c r="D46" s="266"/>
      <c r="E46" s="266"/>
      <c r="F46" s="266"/>
      <c r="G46" s="266"/>
      <c r="H46" s="266"/>
      <c r="I46" s="266"/>
      <c r="J46" s="266"/>
      <c r="K46" s="266"/>
      <c r="L46" s="267"/>
    </row>
    <row r="47" spans="1:12" ht="15.75" customHeight="1" thickBot="1" x14ac:dyDescent="0.3">
      <c r="A47" s="268"/>
      <c r="B47" s="269"/>
      <c r="C47" s="269"/>
      <c r="D47" s="269"/>
      <c r="E47" s="269"/>
      <c r="F47" s="269"/>
      <c r="G47" s="269"/>
      <c r="H47" s="269"/>
      <c r="I47" s="269"/>
      <c r="J47" s="269"/>
      <c r="K47" s="269"/>
      <c r="L47" s="270"/>
    </row>
    <row r="48" spans="1:12" x14ac:dyDescent="0.25">
      <c r="A48" s="45" t="s">
        <v>73</v>
      </c>
      <c r="B48" s="46"/>
      <c r="C48" s="46"/>
      <c r="D48" s="46" t="s">
        <v>74</v>
      </c>
      <c r="E48" s="46"/>
      <c r="F48" s="47" t="s">
        <v>75</v>
      </c>
      <c r="G48" s="48"/>
      <c r="H48" s="49"/>
      <c r="I48" s="50"/>
      <c r="J48" s="51"/>
      <c r="K48" s="52"/>
      <c r="L48" s="53"/>
    </row>
    <row r="49" spans="1:12" x14ac:dyDescent="0.25">
      <c r="A49" s="54"/>
      <c r="B49" s="55"/>
      <c r="C49" s="55"/>
      <c r="D49" s="55"/>
      <c r="E49" s="55"/>
      <c r="F49" s="56"/>
      <c r="G49" s="57"/>
      <c r="H49" s="58"/>
      <c r="I49" s="59"/>
      <c r="J49" s="60"/>
      <c r="K49" s="61"/>
      <c r="L49" s="62"/>
    </row>
    <row r="50" spans="1:12" x14ac:dyDescent="0.25">
      <c r="A50" s="63" t="s">
        <v>76</v>
      </c>
      <c r="B50" s="64"/>
      <c r="C50" s="64"/>
      <c r="D50" s="64"/>
      <c r="E50" s="64"/>
      <c r="F50" s="65"/>
      <c r="G50" s="55"/>
      <c r="H50" s="55"/>
      <c r="I50" s="59"/>
      <c r="J50" s="60"/>
      <c r="K50" s="61"/>
      <c r="L50" s="62"/>
    </row>
    <row r="51" spans="1:12" x14ac:dyDescent="0.25">
      <c r="A51" s="54"/>
      <c r="B51" s="55"/>
      <c r="C51" s="55"/>
      <c r="D51" s="55"/>
      <c r="E51" s="55"/>
      <c r="F51" s="55"/>
      <c r="G51" s="55"/>
      <c r="H51" s="55"/>
      <c r="I51" s="59"/>
      <c r="J51" s="60" t="s">
        <v>71</v>
      </c>
      <c r="K51" s="61"/>
      <c r="L51" s="62"/>
    </row>
    <row r="52" spans="1:12" ht="15.75" thickBot="1" x14ac:dyDescent="0.3">
      <c r="A52" s="271" t="s">
        <v>77</v>
      </c>
      <c r="B52" s="272"/>
      <c r="C52" s="272"/>
      <c r="D52" s="272"/>
      <c r="E52" s="272"/>
      <c r="F52" s="272"/>
      <c r="G52" s="66"/>
      <c r="H52" s="66"/>
      <c r="I52" s="67"/>
      <c r="J52" s="68">
        <v>357235</v>
      </c>
      <c r="K52" s="69"/>
      <c r="L52" s="70"/>
    </row>
    <row r="53" spans="1:12" x14ac:dyDescent="0.25">
      <c r="A53" s="71"/>
      <c r="B53" s="72"/>
      <c r="C53" s="72"/>
      <c r="D53" s="72"/>
      <c r="E53" s="72"/>
      <c r="F53" s="72"/>
      <c r="G53" s="58"/>
      <c r="H53" s="58"/>
      <c r="I53" s="73"/>
      <c r="J53" s="74"/>
      <c r="K53" s="69"/>
      <c r="L53" s="70"/>
    </row>
    <row r="54" spans="1:12" x14ac:dyDescent="0.25">
      <c r="A54" s="149" t="s">
        <v>78</v>
      </c>
      <c r="B54" s="76"/>
      <c r="C54" s="77"/>
      <c r="D54" s="77"/>
      <c r="E54" s="77"/>
      <c r="F54" s="77"/>
      <c r="G54" s="77"/>
      <c r="H54" s="77"/>
      <c r="I54" s="77"/>
      <c r="J54" s="78">
        <v>0</v>
      </c>
      <c r="K54" s="79"/>
      <c r="L54" s="80"/>
    </row>
    <row r="55" spans="1:12" x14ac:dyDescent="0.25">
      <c r="A55" s="149" t="s">
        <v>160</v>
      </c>
      <c r="B55" s="150"/>
      <c r="C55" s="77"/>
      <c r="D55" s="77"/>
      <c r="E55" s="77"/>
      <c r="F55" s="77"/>
      <c r="G55" s="77"/>
      <c r="H55" s="77"/>
      <c r="I55" s="77"/>
      <c r="J55" s="78">
        <v>-312902.5</v>
      </c>
      <c r="K55" s="79"/>
      <c r="L55" s="80"/>
    </row>
    <row r="56" spans="1:12" x14ac:dyDescent="0.25">
      <c r="A56" s="54"/>
      <c r="B56" s="55"/>
      <c r="C56" s="55"/>
      <c r="D56" s="55"/>
      <c r="E56" s="55"/>
      <c r="F56" s="55"/>
      <c r="G56" s="55"/>
      <c r="H56" s="55"/>
      <c r="I56" s="59"/>
      <c r="J56" s="60"/>
      <c r="K56" s="61"/>
      <c r="L56" s="62"/>
    </row>
    <row r="57" spans="1:12" ht="15.75" thickBot="1" x14ac:dyDescent="0.3">
      <c r="A57" s="273" t="s">
        <v>161</v>
      </c>
      <c r="B57" s="274"/>
      <c r="C57" s="274"/>
      <c r="D57" s="274"/>
      <c r="E57" s="274"/>
      <c r="F57" s="274"/>
      <c r="G57" s="81"/>
      <c r="H57" s="81"/>
      <c r="I57" s="82"/>
      <c r="J57" s="83">
        <f>SUM(J52:J56)</f>
        <v>44332.5</v>
      </c>
      <c r="K57" s="69"/>
      <c r="L57" s="70"/>
    </row>
    <row r="58" spans="1:12" ht="15.75" thickTop="1" x14ac:dyDescent="0.25">
      <c r="A58" s="54"/>
      <c r="B58" s="55"/>
      <c r="C58" s="55"/>
      <c r="D58" s="55"/>
      <c r="E58" s="55"/>
      <c r="F58" s="55"/>
      <c r="G58" s="84"/>
      <c r="H58" s="55"/>
      <c r="I58" s="59"/>
      <c r="J58" s="60"/>
      <c r="K58" s="61"/>
      <c r="L58" s="62"/>
    </row>
    <row r="59" spans="1:12" x14ac:dyDescent="0.25">
      <c r="A59" s="85" t="s">
        <v>80</v>
      </c>
      <c r="B59" s="86"/>
      <c r="C59" s="86"/>
      <c r="D59" s="55"/>
      <c r="E59" s="55"/>
      <c r="F59" s="55"/>
      <c r="G59" s="55"/>
      <c r="H59" s="87"/>
      <c r="I59" s="87"/>
      <c r="J59" s="88"/>
      <c r="K59" s="89"/>
      <c r="L59" s="62"/>
    </row>
    <row r="60" spans="1:12" x14ac:dyDescent="0.25">
      <c r="A60" s="85"/>
      <c r="B60" s="86"/>
      <c r="C60" s="86"/>
      <c r="D60" s="55"/>
      <c r="E60" s="55"/>
      <c r="F60" s="55"/>
      <c r="G60" s="55"/>
      <c r="H60" s="87"/>
      <c r="I60" s="87"/>
      <c r="J60" s="88"/>
      <c r="K60" s="89"/>
      <c r="L60" s="62"/>
    </row>
    <row r="61" spans="1:12" x14ac:dyDescent="0.25">
      <c r="A61" s="90" t="s">
        <v>81</v>
      </c>
      <c r="B61" s="58"/>
      <c r="C61" s="58"/>
      <c r="D61" s="55"/>
      <c r="E61" s="84"/>
      <c r="F61" s="55"/>
      <c r="G61" s="84"/>
      <c r="H61" s="87"/>
      <c r="I61" s="87"/>
      <c r="J61" s="88"/>
      <c r="K61" s="89"/>
      <c r="L61" s="62"/>
    </row>
    <row r="62" spans="1:12" x14ac:dyDescent="0.25">
      <c r="A62" s="90"/>
      <c r="B62" s="58"/>
      <c r="C62" s="58"/>
      <c r="D62" s="55"/>
      <c r="E62" s="55"/>
      <c r="F62" s="55"/>
      <c r="G62" s="55"/>
      <c r="H62" s="87"/>
      <c r="I62" s="87"/>
      <c r="J62" s="88"/>
      <c r="K62" s="89"/>
      <c r="L62" s="62"/>
    </row>
    <row r="63" spans="1:12" x14ac:dyDescent="0.25">
      <c r="A63" s="54"/>
      <c r="B63" s="55"/>
      <c r="C63" s="55"/>
      <c r="D63" s="55"/>
      <c r="E63" s="55"/>
      <c r="F63" s="55"/>
      <c r="G63" s="55"/>
      <c r="H63" s="87"/>
      <c r="I63" s="87"/>
      <c r="J63" s="88"/>
      <c r="K63" s="89"/>
      <c r="L63" s="62"/>
    </row>
    <row r="64" spans="1:12" x14ac:dyDescent="0.25">
      <c r="A64" s="90" t="s">
        <v>81</v>
      </c>
      <c r="B64" s="58"/>
      <c r="C64" s="58"/>
      <c r="D64" s="55"/>
      <c r="E64" s="84"/>
      <c r="F64" s="55"/>
      <c r="G64" s="84"/>
      <c r="H64" s="87"/>
      <c r="I64" s="87"/>
      <c r="J64" s="88"/>
      <c r="K64" s="89"/>
      <c r="L64" s="62"/>
    </row>
    <row r="65" spans="1:12" x14ac:dyDescent="0.25">
      <c r="A65" s="90"/>
      <c r="B65" s="58"/>
      <c r="C65" s="58"/>
      <c r="D65" s="55"/>
      <c r="E65" s="84"/>
      <c r="F65" s="55"/>
      <c r="G65" s="84"/>
      <c r="H65" s="87"/>
      <c r="I65" s="87"/>
      <c r="J65" s="88"/>
      <c r="K65" s="89"/>
      <c r="L65" s="62"/>
    </row>
    <row r="66" spans="1:12" x14ac:dyDescent="0.25">
      <c r="A66" s="54"/>
      <c r="B66" s="55"/>
      <c r="C66" s="55"/>
      <c r="D66" s="55"/>
      <c r="E66" s="55"/>
      <c r="F66" s="55"/>
      <c r="G66" s="58"/>
      <c r="H66" s="87"/>
      <c r="I66" s="87"/>
      <c r="J66" s="88"/>
      <c r="K66" s="89"/>
      <c r="L66" s="62"/>
    </row>
    <row r="67" spans="1:12" x14ac:dyDescent="0.25">
      <c r="A67" s="90" t="s">
        <v>81</v>
      </c>
      <c r="B67" s="58"/>
      <c r="C67" s="58"/>
      <c r="D67" s="55"/>
      <c r="E67" s="84"/>
      <c r="F67" s="55"/>
      <c r="G67" s="84"/>
      <c r="H67" s="87"/>
      <c r="I67" s="87"/>
      <c r="J67" s="88"/>
      <c r="K67" s="89"/>
      <c r="L67" s="62"/>
    </row>
    <row r="68" spans="1:12" x14ac:dyDescent="0.25">
      <c r="A68" s="91"/>
      <c r="B68" s="92"/>
      <c r="C68" s="92"/>
      <c r="D68" s="55"/>
      <c r="E68" s="55"/>
      <c r="F68" s="55"/>
      <c r="G68" s="84"/>
      <c r="H68" s="87"/>
      <c r="I68" s="87"/>
      <c r="J68" s="88"/>
      <c r="K68" s="89"/>
      <c r="L68" s="62"/>
    </row>
    <row r="69" spans="1:12" x14ac:dyDescent="0.25">
      <c r="A69" s="93"/>
      <c r="B69" s="87"/>
      <c r="C69" s="87"/>
      <c r="D69" s="87"/>
      <c r="E69" s="87"/>
      <c r="F69" s="87"/>
      <c r="G69" s="87"/>
      <c r="H69" s="87"/>
      <c r="I69" s="87"/>
      <c r="J69" s="88"/>
      <c r="K69" s="89"/>
      <c r="L69" s="62"/>
    </row>
    <row r="70" spans="1:12" x14ac:dyDescent="0.25">
      <c r="A70" s="94" t="s">
        <v>82</v>
      </c>
      <c r="B70" s="95"/>
      <c r="C70" s="139"/>
      <c r="D70" s="139"/>
      <c r="E70" s="139"/>
      <c r="F70" s="139"/>
      <c r="G70" s="139"/>
      <c r="H70" s="87"/>
      <c r="I70" s="87"/>
      <c r="J70" s="88"/>
      <c r="K70" s="89"/>
      <c r="L70" s="62"/>
    </row>
    <row r="71" spans="1:12" x14ac:dyDescent="0.25">
      <c r="A71" s="140"/>
      <c r="B71" s="95"/>
      <c r="C71" s="139"/>
      <c r="D71" s="139"/>
      <c r="E71" s="139"/>
      <c r="F71" s="139"/>
      <c r="G71" s="139"/>
      <c r="H71" s="87"/>
      <c r="I71" s="87"/>
      <c r="J71" s="88"/>
      <c r="K71" s="89"/>
      <c r="L71" s="62"/>
    </row>
    <row r="72" spans="1:12" x14ac:dyDescent="0.25">
      <c r="A72" s="140"/>
      <c r="B72" s="95"/>
      <c r="C72" s="139"/>
      <c r="D72" s="139"/>
      <c r="E72" s="139"/>
      <c r="F72" s="139"/>
      <c r="G72" s="139"/>
      <c r="H72" s="87"/>
      <c r="I72" s="87"/>
      <c r="J72" s="88"/>
      <c r="K72" s="89"/>
      <c r="L72" s="62"/>
    </row>
    <row r="73" spans="1:12" x14ac:dyDescent="0.25">
      <c r="A73" s="140"/>
      <c r="B73" s="95"/>
      <c r="C73" s="139"/>
      <c r="D73" s="139"/>
      <c r="E73" s="139"/>
      <c r="F73" s="139"/>
      <c r="G73" s="139"/>
      <c r="H73" s="87"/>
      <c r="I73" s="87"/>
      <c r="J73" s="88"/>
      <c r="K73" s="89"/>
      <c r="L73" s="62"/>
    </row>
    <row r="74" spans="1:12" ht="15.75" thickBot="1" x14ac:dyDescent="0.3">
      <c r="A74" s="141"/>
      <c r="B74" s="142"/>
      <c r="C74" s="143"/>
      <c r="D74" s="143"/>
      <c r="E74" s="143"/>
      <c r="F74" s="143"/>
      <c r="G74" s="143"/>
      <c r="H74" s="97"/>
      <c r="I74" s="97"/>
      <c r="J74" s="98"/>
      <c r="K74" s="99"/>
      <c r="L74" s="100"/>
    </row>
  </sheetData>
  <mergeCells count="3">
    <mergeCell ref="A46:L47"/>
    <mergeCell ref="A52:F52"/>
    <mergeCell ref="A57:F57"/>
  </mergeCells>
  <pageMargins left="0.31" right="0.36" top="0.75" bottom="0.75" header="0.3" footer="0.3"/>
  <pageSetup paperSize="9" scale="7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topLeftCell="A76" workbookViewId="0">
      <selection activeCell="A77" sqref="A77:L105"/>
    </sheetView>
  </sheetViews>
  <sheetFormatPr defaultRowHeight="15" x14ac:dyDescent="0.25"/>
  <cols>
    <col min="1" max="1" width="14.140625" customWidth="1"/>
    <col min="2" max="2" width="15.85546875" customWidth="1"/>
    <col min="3" max="3" width="22.85546875" customWidth="1"/>
    <col min="4" max="4" width="28.7109375" customWidth="1"/>
    <col min="5" max="5" width="19.140625" customWidth="1"/>
    <col min="6" max="6" width="15.5703125" customWidth="1"/>
    <col min="7" max="7" width="11.28515625" customWidth="1"/>
    <col min="8" max="8" width="14.42578125" style="25" customWidth="1"/>
    <col min="9" max="9" width="11.85546875" style="25" customWidth="1"/>
    <col min="10" max="10" width="13.7109375" style="25" customWidth="1"/>
    <col min="11" max="11" width="11.42578125" style="25" customWidth="1"/>
  </cols>
  <sheetData>
    <row r="1" spans="1:12" s="36" customFormat="1" ht="15.75" thickBot="1" x14ac:dyDescent="0.3">
      <c r="A1" s="36" t="s">
        <v>0</v>
      </c>
      <c r="B1" s="36" t="s">
        <v>1</v>
      </c>
      <c r="C1" s="36" t="s">
        <v>3</v>
      </c>
      <c r="D1" s="36" t="s">
        <v>4</v>
      </c>
      <c r="E1" s="36" t="s">
        <v>88</v>
      </c>
      <c r="F1" s="36" t="s">
        <v>2</v>
      </c>
      <c r="G1" s="36" t="s">
        <v>5</v>
      </c>
      <c r="H1" s="151" t="s">
        <v>6</v>
      </c>
      <c r="I1" s="151" t="s">
        <v>7</v>
      </c>
      <c r="J1" s="151" t="s">
        <v>8</v>
      </c>
      <c r="K1" s="151" t="s">
        <v>9</v>
      </c>
      <c r="L1" s="36" t="s">
        <v>10</v>
      </c>
    </row>
    <row r="2" spans="1:12" x14ac:dyDescent="0.25">
      <c r="A2" s="26">
        <v>43231</v>
      </c>
      <c r="B2" s="28">
        <v>2300436237</v>
      </c>
      <c r="C2" s="28" t="s">
        <v>180</v>
      </c>
      <c r="D2" s="28" t="s">
        <v>22</v>
      </c>
      <c r="E2" s="28" t="s">
        <v>105</v>
      </c>
      <c r="F2" s="28" t="s">
        <v>181</v>
      </c>
      <c r="G2" s="28" t="s">
        <v>23</v>
      </c>
      <c r="H2" s="29">
        <v>2926.5</v>
      </c>
      <c r="I2" s="29">
        <v>2950</v>
      </c>
      <c r="J2" s="29">
        <v>3900</v>
      </c>
      <c r="K2" s="29">
        <f>J2-I2</f>
        <v>950</v>
      </c>
      <c r="L2" s="30">
        <f>K2/J2</f>
        <v>0.24358974358974358</v>
      </c>
    </row>
    <row r="3" spans="1:12" x14ac:dyDescent="0.25">
      <c r="A3" s="11">
        <v>43231</v>
      </c>
      <c r="B3" s="13">
        <v>2300436239</v>
      </c>
      <c r="C3" s="13" t="s">
        <v>182</v>
      </c>
      <c r="D3" s="13" t="s">
        <v>22</v>
      </c>
      <c r="E3" s="13" t="s">
        <v>105</v>
      </c>
      <c r="F3" s="13" t="s">
        <v>181</v>
      </c>
      <c r="G3" s="13" t="s">
        <v>23</v>
      </c>
      <c r="H3" s="14">
        <v>2926.5</v>
      </c>
      <c r="I3" s="14">
        <v>2950</v>
      </c>
      <c r="J3" s="14">
        <v>3900</v>
      </c>
      <c r="K3" s="14">
        <f t="shared" ref="K3:K55" si="0">J3-I3</f>
        <v>950</v>
      </c>
      <c r="L3" s="31">
        <f t="shared" ref="L3:L55" si="1">K3/J3</f>
        <v>0.24358974358974358</v>
      </c>
    </row>
    <row r="4" spans="1:12" x14ac:dyDescent="0.25">
      <c r="A4" s="11">
        <v>43231</v>
      </c>
      <c r="B4" s="13">
        <v>2300436240</v>
      </c>
      <c r="C4" s="13" t="s">
        <v>183</v>
      </c>
      <c r="D4" s="13" t="s">
        <v>22</v>
      </c>
      <c r="E4" s="13" t="s">
        <v>105</v>
      </c>
      <c r="F4" s="13" t="s">
        <v>181</v>
      </c>
      <c r="G4" s="13" t="s">
        <v>23</v>
      </c>
      <c r="H4" s="14">
        <v>2926.5</v>
      </c>
      <c r="I4" s="14">
        <v>2950</v>
      </c>
      <c r="J4" s="14">
        <v>3900</v>
      </c>
      <c r="K4" s="14">
        <f t="shared" si="0"/>
        <v>950</v>
      </c>
      <c r="L4" s="31">
        <f t="shared" si="1"/>
        <v>0.24358974358974358</v>
      </c>
    </row>
    <row r="5" spans="1:12" x14ac:dyDescent="0.25">
      <c r="A5" s="11">
        <v>43231</v>
      </c>
      <c r="B5" s="13">
        <v>2300436241</v>
      </c>
      <c r="C5" s="13" t="s">
        <v>184</v>
      </c>
      <c r="D5" s="13" t="s">
        <v>22</v>
      </c>
      <c r="E5" s="13" t="s">
        <v>105</v>
      </c>
      <c r="F5" s="13" t="s">
        <v>181</v>
      </c>
      <c r="G5" s="13" t="s">
        <v>23</v>
      </c>
      <c r="H5" s="14">
        <v>2926.5</v>
      </c>
      <c r="I5" s="14">
        <v>2950</v>
      </c>
      <c r="J5" s="14">
        <v>3900</v>
      </c>
      <c r="K5" s="14">
        <f t="shared" si="0"/>
        <v>950</v>
      </c>
      <c r="L5" s="31">
        <f t="shared" si="1"/>
        <v>0.24358974358974358</v>
      </c>
    </row>
    <row r="6" spans="1:12" x14ac:dyDescent="0.25">
      <c r="A6" s="11">
        <v>43227</v>
      </c>
      <c r="B6" s="13">
        <v>2300436351</v>
      </c>
      <c r="C6" s="13" t="s">
        <v>185</v>
      </c>
      <c r="D6" s="13" t="s">
        <v>107</v>
      </c>
      <c r="E6" s="13" t="s">
        <v>144</v>
      </c>
      <c r="F6" s="13" t="s">
        <v>186</v>
      </c>
      <c r="G6" s="13" t="s">
        <v>23</v>
      </c>
      <c r="H6" s="14">
        <v>8866.5</v>
      </c>
      <c r="I6" s="14">
        <v>8950</v>
      </c>
      <c r="J6" s="14">
        <v>9500</v>
      </c>
      <c r="K6" s="14">
        <f t="shared" si="0"/>
        <v>550</v>
      </c>
      <c r="L6" s="31">
        <f t="shared" si="1"/>
        <v>5.7894736842105263E-2</v>
      </c>
    </row>
    <row r="7" spans="1:12" x14ac:dyDescent="0.25">
      <c r="A7" s="11">
        <v>43238</v>
      </c>
      <c r="B7" s="13">
        <v>2300436507</v>
      </c>
      <c r="C7" s="13" t="s">
        <v>187</v>
      </c>
      <c r="D7" s="13" t="s">
        <v>107</v>
      </c>
      <c r="E7" s="13" t="s">
        <v>144</v>
      </c>
      <c r="F7" s="13" t="s">
        <v>188</v>
      </c>
      <c r="G7" s="13" t="s">
        <v>23</v>
      </c>
      <c r="H7" s="14">
        <v>8866.5</v>
      </c>
      <c r="I7" s="14">
        <v>8950</v>
      </c>
      <c r="J7" s="14">
        <v>9500</v>
      </c>
      <c r="K7" s="14">
        <f t="shared" si="0"/>
        <v>550</v>
      </c>
      <c r="L7" s="31">
        <f t="shared" si="1"/>
        <v>5.7894736842105263E-2</v>
      </c>
    </row>
    <row r="8" spans="1:12" x14ac:dyDescent="0.25">
      <c r="A8" s="11">
        <v>43231</v>
      </c>
      <c r="B8" s="13">
        <v>2300436693</v>
      </c>
      <c r="C8" s="13" t="s">
        <v>189</v>
      </c>
      <c r="D8" s="13" t="s">
        <v>22</v>
      </c>
      <c r="E8" s="13" t="s">
        <v>190</v>
      </c>
      <c r="F8" s="13" t="s">
        <v>191</v>
      </c>
      <c r="G8" s="13" t="s">
        <v>23</v>
      </c>
      <c r="H8" s="14">
        <v>15753</v>
      </c>
      <c r="I8" s="14">
        <v>15900</v>
      </c>
      <c r="J8" s="14">
        <v>16750</v>
      </c>
      <c r="K8" s="14">
        <f t="shared" si="0"/>
        <v>850</v>
      </c>
      <c r="L8" s="31">
        <f t="shared" si="1"/>
        <v>5.0746268656716415E-2</v>
      </c>
    </row>
    <row r="9" spans="1:12" x14ac:dyDescent="0.25">
      <c r="A9" s="11">
        <v>43238</v>
      </c>
      <c r="B9" s="13">
        <v>2300436746</v>
      </c>
      <c r="C9" s="13" t="s">
        <v>192</v>
      </c>
      <c r="D9" s="13" t="s">
        <v>107</v>
      </c>
      <c r="E9" s="13" t="s">
        <v>193</v>
      </c>
      <c r="F9" s="13" t="s">
        <v>194</v>
      </c>
      <c r="G9" s="13" t="s">
        <v>23</v>
      </c>
      <c r="H9" s="14">
        <v>7833</v>
      </c>
      <c r="I9" s="14">
        <v>7900</v>
      </c>
      <c r="J9" s="14">
        <v>8450</v>
      </c>
      <c r="K9" s="14">
        <f t="shared" si="0"/>
        <v>550</v>
      </c>
      <c r="L9" s="31">
        <f t="shared" si="1"/>
        <v>6.5088757396449703E-2</v>
      </c>
    </row>
    <row r="10" spans="1:12" x14ac:dyDescent="0.25">
      <c r="A10" s="11">
        <v>43224</v>
      </c>
      <c r="B10" s="13">
        <v>2300436767</v>
      </c>
      <c r="C10" s="13" t="s">
        <v>195</v>
      </c>
      <c r="D10" s="13" t="s">
        <v>196</v>
      </c>
      <c r="E10" s="13" t="s">
        <v>197</v>
      </c>
      <c r="F10" s="13" t="s">
        <v>198</v>
      </c>
      <c r="G10" s="13" t="s">
        <v>23</v>
      </c>
      <c r="H10" s="14">
        <v>16743</v>
      </c>
      <c r="I10" s="14">
        <v>16900</v>
      </c>
      <c r="J10" s="14">
        <v>17500</v>
      </c>
      <c r="K10" s="14">
        <f t="shared" si="0"/>
        <v>600</v>
      </c>
      <c r="L10" s="31">
        <f t="shared" si="1"/>
        <v>3.4285714285714287E-2</v>
      </c>
    </row>
    <row r="11" spans="1:12" x14ac:dyDescent="0.25">
      <c r="A11" s="11">
        <v>43224</v>
      </c>
      <c r="B11" s="13">
        <v>2300436768</v>
      </c>
      <c r="C11" s="13" t="s">
        <v>199</v>
      </c>
      <c r="D11" s="13" t="s">
        <v>196</v>
      </c>
      <c r="E11" s="13" t="s">
        <v>197</v>
      </c>
      <c r="F11" s="13" t="s">
        <v>200</v>
      </c>
      <c r="G11" s="13" t="s">
        <v>23</v>
      </c>
      <c r="H11" s="14">
        <v>15753</v>
      </c>
      <c r="I11" s="14">
        <v>15900</v>
      </c>
      <c r="J11" s="14">
        <v>16500</v>
      </c>
      <c r="K11" s="14">
        <f t="shared" si="0"/>
        <v>600</v>
      </c>
      <c r="L11" s="31">
        <f t="shared" si="1"/>
        <v>3.6363636363636362E-2</v>
      </c>
    </row>
    <row r="12" spans="1:12" x14ac:dyDescent="0.25">
      <c r="A12" s="11">
        <v>43238</v>
      </c>
      <c r="B12" s="13">
        <v>2300436820</v>
      </c>
      <c r="C12" s="13" t="s">
        <v>201</v>
      </c>
      <c r="D12" s="13" t="s">
        <v>107</v>
      </c>
      <c r="E12" s="13" t="s">
        <v>202</v>
      </c>
      <c r="F12" s="13" t="s">
        <v>203</v>
      </c>
      <c r="G12" s="13" t="s">
        <v>23</v>
      </c>
      <c r="H12" s="14">
        <v>6886.5</v>
      </c>
      <c r="I12" s="14">
        <v>6950</v>
      </c>
      <c r="J12" s="14">
        <v>7500</v>
      </c>
      <c r="K12" s="14">
        <f t="shared" si="0"/>
        <v>550</v>
      </c>
      <c r="L12" s="31">
        <f t="shared" si="1"/>
        <v>7.3333333333333334E-2</v>
      </c>
    </row>
    <row r="13" spans="1:12" x14ac:dyDescent="0.25">
      <c r="A13" s="11">
        <v>43238</v>
      </c>
      <c r="B13" s="13">
        <v>2300436859</v>
      </c>
      <c r="C13" s="13" t="s">
        <v>204</v>
      </c>
      <c r="D13" s="13" t="s">
        <v>107</v>
      </c>
      <c r="E13" s="13" t="s">
        <v>205</v>
      </c>
      <c r="F13" s="13" t="s">
        <v>203</v>
      </c>
      <c r="G13" s="13" t="s">
        <v>23</v>
      </c>
      <c r="H13" s="14">
        <v>6886.5</v>
      </c>
      <c r="I13" s="14">
        <v>6950</v>
      </c>
      <c r="J13" s="14">
        <v>7500</v>
      </c>
      <c r="K13" s="14">
        <f t="shared" si="0"/>
        <v>550</v>
      </c>
      <c r="L13" s="31">
        <f t="shared" si="1"/>
        <v>7.3333333333333334E-2</v>
      </c>
    </row>
    <row r="14" spans="1:12" x14ac:dyDescent="0.25">
      <c r="A14" s="11">
        <v>43243</v>
      </c>
      <c r="B14" s="13">
        <v>2300437792</v>
      </c>
      <c r="C14" s="13" t="s">
        <v>206</v>
      </c>
      <c r="D14" s="13" t="s">
        <v>22</v>
      </c>
      <c r="E14" s="13" t="s">
        <v>105</v>
      </c>
      <c r="F14" s="13" t="s">
        <v>207</v>
      </c>
      <c r="G14" s="13" t="s">
        <v>23</v>
      </c>
      <c r="H14" s="14">
        <v>11793</v>
      </c>
      <c r="I14" s="14">
        <v>11900</v>
      </c>
      <c r="J14" s="14">
        <v>12900</v>
      </c>
      <c r="K14" s="14">
        <f t="shared" si="0"/>
        <v>1000</v>
      </c>
      <c r="L14" s="31">
        <f t="shared" si="1"/>
        <v>7.7519379844961239E-2</v>
      </c>
    </row>
    <row r="15" spans="1:12" x14ac:dyDescent="0.25">
      <c r="A15" s="11">
        <v>43242</v>
      </c>
      <c r="B15" s="13">
        <v>2300437843</v>
      </c>
      <c r="C15" s="13" t="s">
        <v>208</v>
      </c>
      <c r="D15" s="13" t="s">
        <v>132</v>
      </c>
      <c r="E15" s="13" t="s">
        <v>105</v>
      </c>
      <c r="F15" s="13" t="s">
        <v>209</v>
      </c>
      <c r="G15" s="13" t="s">
        <v>23</v>
      </c>
      <c r="H15" s="14">
        <v>9856.5</v>
      </c>
      <c r="I15" s="14">
        <v>9950</v>
      </c>
      <c r="J15" s="14">
        <v>10950</v>
      </c>
      <c r="K15" s="14">
        <f t="shared" si="0"/>
        <v>1000</v>
      </c>
      <c r="L15" s="31">
        <f t="shared" si="1"/>
        <v>9.1324200913242004E-2</v>
      </c>
    </row>
    <row r="16" spans="1:12" x14ac:dyDescent="0.25">
      <c r="A16" s="11">
        <v>43242</v>
      </c>
      <c r="B16" s="13">
        <v>2300437844</v>
      </c>
      <c r="C16" s="13" t="s">
        <v>210</v>
      </c>
      <c r="D16" s="13" t="s">
        <v>132</v>
      </c>
      <c r="E16" s="13" t="s">
        <v>105</v>
      </c>
      <c r="F16" s="13" t="s">
        <v>209</v>
      </c>
      <c r="G16" s="13" t="s">
        <v>23</v>
      </c>
      <c r="H16" s="14">
        <v>9856.5</v>
      </c>
      <c r="I16" s="14">
        <v>9950</v>
      </c>
      <c r="J16" s="14">
        <v>10950</v>
      </c>
      <c r="K16" s="14">
        <f t="shared" si="0"/>
        <v>1000</v>
      </c>
      <c r="L16" s="31">
        <f t="shared" si="1"/>
        <v>9.1324200913242004E-2</v>
      </c>
    </row>
    <row r="17" spans="1:12" x14ac:dyDescent="0.25">
      <c r="A17" s="11">
        <v>43245</v>
      </c>
      <c r="B17" s="13">
        <v>2300438075</v>
      </c>
      <c r="C17" s="13" t="s">
        <v>211</v>
      </c>
      <c r="D17" s="13" t="s">
        <v>22</v>
      </c>
      <c r="E17" s="13" t="s">
        <v>105</v>
      </c>
      <c r="F17" s="13" t="s">
        <v>212</v>
      </c>
      <c r="G17" s="13" t="s">
        <v>23</v>
      </c>
      <c r="H17" s="14">
        <v>16743</v>
      </c>
      <c r="I17" s="14">
        <v>16900</v>
      </c>
      <c r="J17" s="14">
        <v>17900</v>
      </c>
      <c r="K17" s="14">
        <f t="shared" si="0"/>
        <v>1000</v>
      </c>
      <c r="L17" s="31">
        <f t="shared" si="1"/>
        <v>5.5865921787709494E-2</v>
      </c>
    </row>
    <row r="18" spans="1:12" x14ac:dyDescent="0.25">
      <c r="A18" s="11">
        <v>43245</v>
      </c>
      <c r="B18" s="13">
        <v>2300438076</v>
      </c>
      <c r="C18" s="13" t="s">
        <v>213</v>
      </c>
      <c r="D18" s="13" t="s">
        <v>22</v>
      </c>
      <c r="E18" s="13" t="s">
        <v>105</v>
      </c>
      <c r="F18" s="13" t="s">
        <v>212</v>
      </c>
      <c r="G18" s="13" t="s">
        <v>23</v>
      </c>
      <c r="H18" s="14">
        <v>16743</v>
      </c>
      <c r="I18" s="14">
        <v>16900</v>
      </c>
      <c r="J18" s="14">
        <v>17900</v>
      </c>
      <c r="K18" s="14">
        <f t="shared" si="0"/>
        <v>1000</v>
      </c>
      <c r="L18" s="31">
        <f t="shared" si="1"/>
        <v>5.5865921787709494E-2</v>
      </c>
    </row>
    <row r="19" spans="1:12" x14ac:dyDescent="0.25">
      <c r="A19" s="11">
        <v>43245</v>
      </c>
      <c r="B19" s="13">
        <v>2300438077</v>
      </c>
      <c r="C19" s="13" t="s">
        <v>214</v>
      </c>
      <c r="D19" s="13" t="s">
        <v>22</v>
      </c>
      <c r="E19" s="13" t="s">
        <v>105</v>
      </c>
      <c r="F19" s="13" t="s">
        <v>212</v>
      </c>
      <c r="G19" s="13" t="s">
        <v>23</v>
      </c>
      <c r="H19" s="14">
        <v>16743</v>
      </c>
      <c r="I19" s="14">
        <v>16900</v>
      </c>
      <c r="J19" s="14">
        <v>17900</v>
      </c>
      <c r="K19" s="14">
        <f t="shared" si="0"/>
        <v>1000</v>
      </c>
      <c r="L19" s="31">
        <f t="shared" si="1"/>
        <v>5.5865921787709494E-2</v>
      </c>
    </row>
    <row r="20" spans="1:12" x14ac:dyDescent="0.25">
      <c r="A20" s="11">
        <v>43243</v>
      </c>
      <c r="B20" s="13">
        <v>2300438220</v>
      </c>
      <c r="C20" s="13" t="s">
        <v>215</v>
      </c>
      <c r="D20" s="13" t="s">
        <v>107</v>
      </c>
      <c r="E20" s="13" t="s">
        <v>216</v>
      </c>
      <c r="F20" s="13" t="s">
        <v>217</v>
      </c>
      <c r="G20" s="13" t="s">
        <v>23</v>
      </c>
      <c r="H20" s="14">
        <v>7876.5</v>
      </c>
      <c r="I20" s="14">
        <v>7950</v>
      </c>
      <c r="J20" s="14">
        <v>8500</v>
      </c>
      <c r="K20" s="14">
        <f t="shared" si="0"/>
        <v>550</v>
      </c>
      <c r="L20" s="31">
        <f t="shared" si="1"/>
        <v>6.4705882352941183E-2</v>
      </c>
    </row>
    <row r="21" spans="1:12" x14ac:dyDescent="0.25">
      <c r="A21" s="11">
        <v>43243</v>
      </c>
      <c r="B21" s="13">
        <v>2300438457</v>
      </c>
      <c r="C21" s="13" t="s">
        <v>218</v>
      </c>
      <c r="D21" s="13" t="s">
        <v>22</v>
      </c>
      <c r="E21" s="13" t="s">
        <v>105</v>
      </c>
      <c r="F21" s="13" t="s">
        <v>219</v>
      </c>
      <c r="G21" s="13" t="s">
        <v>23</v>
      </c>
      <c r="H21" s="14">
        <v>7833</v>
      </c>
      <c r="I21" s="14">
        <v>7900</v>
      </c>
      <c r="J21" s="14">
        <v>8900</v>
      </c>
      <c r="K21" s="14">
        <f t="shared" si="0"/>
        <v>1000</v>
      </c>
      <c r="L21" s="31">
        <f t="shared" si="1"/>
        <v>0.11235955056179775</v>
      </c>
    </row>
    <row r="22" spans="1:12" x14ac:dyDescent="0.25">
      <c r="A22" s="11">
        <v>43244</v>
      </c>
      <c r="B22" s="13">
        <v>2300438650</v>
      </c>
      <c r="C22" s="13" t="s">
        <v>220</v>
      </c>
      <c r="D22" s="13" t="s">
        <v>221</v>
      </c>
      <c r="E22" s="13" t="s">
        <v>222</v>
      </c>
      <c r="F22" s="13" t="s">
        <v>223</v>
      </c>
      <c r="G22" s="13" t="s">
        <v>23</v>
      </c>
      <c r="H22" s="14">
        <v>13773</v>
      </c>
      <c r="I22" s="14">
        <v>13900</v>
      </c>
      <c r="J22" s="14">
        <v>15400</v>
      </c>
      <c r="K22" s="14">
        <f t="shared" si="0"/>
        <v>1500</v>
      </c>
      <c r="L22" s="31">
        <f t="shared" si="1"/>
        <v>9.7402597402597407E-2</v>
      </c>
    </row>
    <row r="23" spans="1:12" x14ac:dyDescent="0.25">
      <c r="A23" s="11">
        <v>43243</v>
      </c>
      <c r="B23" s="13">
        <v>2300438989</v>
      </c>
      <c r="C23" s="13" t="s">
        <v>224</v>
      </c>
      <c r="D23" s="13" t="s">
        <v>22</v>
      </c>
      <c r="E23" s="13" t="s">
        <v>105</v>
      </c>
      <c r="F23" s="13" t="s">
        <v>225</v>
      </c>
      <c r="G23" s="13" t="s">
        <v>23</v>
      </c>
      <c r="H23" s="14">
        <v>11793</v>
      </c>
      <c r="I23" s="14">
        <v>11900</v>
      </c>
      <c r="J23" s="14">
        <v>12900</v>
      </c>
      <c r="K23" s="14">
        <f t="shared" si="0"/>
        <v>1000</v>
      </c>
      <c r="L23" s="31">
        <f t="shared" si="1"/>
        <v>7.7519379844961239E-2</v>
      </c>
    </row>
    <row r="24" spans="1:12" x14ac:dyDescent="0.25">
      <c r="A24" s="11">
        <v>43243</v>
      </c>
      <c r="B24" s="13">
        <v>2300439102</v>
      </c>
      <c r="C24" s="13" t="s">
        <v>226</v>
      </c>
      <c r="D24" s="13" t="s">
        <v>38</v>
      </c>
      <c r="E24" s="13" t="s">
        <v>227</v>
      </c>
      <c r="F24" s="13" t="s">
        <v>228</v>
      </c>
      <c r="G24" s="13" t="s">
        <v>23</v>
      </c>
      <c r="H24" s="14">
        <v>16743</v>
      </c>
      <c r="I24" s="14">
        <v>16900</v>
      </c>
      <c r="J24" s="14">
        <v>19500</v>
      </c>
      <c r="K24" s="14">
        <f t="shared" si="0"/>
        <v>2600</v>
      </c>
      <c r="L24" s="31">
        <f t="shared" si="1"/>
        <v>0.13333333333333333</v>
      </c>
    </row>
    <row r="25" spans="1:12" x14ac:dyDescent="0.25">
      <c r="A25" s="11">
        <v>43243</v>
      </c>
      <c r="B25" s="13">
        <v>2300439103</v>
      </c>
      <c r="C25" s="13" t="s">
        <v>229</v>
      </c>
      <c r="D25" s="13" t="s">
        <v>38</v>
      </c>
      <c r="E25" s="13" t="s">
        <v>227</v>
      </c>
      <c r="F25" s="13" t="s">
        <v>228</v>
      </c>
      <c r="G25" s="13" t="s">
        <v>23</v>
      </c>
      <c r="H25" s="14">
        <v>16743</v>
      </c>
      <c r="I25" s="14">
        <v>16900</v>
      </c>
      <c r="J25" s="14">
        <v>19500</v>
      </c>
      <c r="K25" s="14">
        <f t="shared" si="0"/>
        <v>2600</v>
      </c>
      <c r="L25" s="31">
        <f t="shared" si="1"/>
        <v>0.13333333333333333</v>
      </c>
    </row>
    <row r="26" spans="1:12" x14ac:dyDescent="0.25">
      <c r="A26" s="11">
        <v>43243</v>
      </c>
      <c r="B26" s="13">
        <v>2300439289</v>
      </c>
      <c r="C26" s="13" t="s">
        <v>230</v>
      </c>
      <c r="D26" s="13" t="s">
        <v>22</v>
      </c>
      <c r="E26" s="13" t="s">
        <v>105</v>
      </c>
      <c r="F26" s="13" t="s">
        <v>231</v>
      </c>
      <c r="G26" s="13" t="s">
        <v>23</v>
      </c>
      <c r="H26" s="14">
        <v>11793</v>
      </c>
      <c r="I26" s="14">
        <v>11900</v>
      </c>
      <c r="J26" s="14">
        <v>12900</v>
      </c>
      <c r="K26" s="14">
        <f t="shared" si="0"/>
        <v>1000</v>
      </c>
      <c r="L26" s="31">
        <f t="shared" si="1"/>
        <v>7.7519379844961239E-2</v>
      </c>
    </row>
    <row r="27" spans="1:12" x14ac:dyDescent="0.25">
      <c r="A27" s="11">
        <v>43243</v>
      </c>
      <c r="B27" s="13">
        <v>2300439299</v>
      </c>
      <c r="C27" s="13" t="s">
        <v>232</v>
      </c>
      <c r="D27" s="13" t="s">
        <v>22</v>
      </c>
      <c r="E27" s="13" t="s">
        <v>105</v>
      </c>
      <c r="F27" s="13" t="s">
        <v>231</v>
      </c>
      <c r="G27" s="13" t="s">
        <v>23</v>
      </c>
      <c r="H27" s="14">
        <v>5896.5</v>
      </c>
      <c r="I27" s="14">
        <v>5950</v>
      </c>
      <c r="J27" s="14">
        <v>6950</v>
      </c>
      <c r="K27" s="14">
        <f t="shared" si="0"/>
        <v>1000</v>
      </c>
      <c r="L27" s="31">
        <f t="shared" si="1"/>
        <v>0.14388489208633093</v>
      </c>
    </row>
    <row r="28" spans="1:12" x14ac:dyDescent="0.25">
      <c r="A28" s="11">
        <v>43248</v>
      </c>
      <c r="B28" s="13">
        <v>2300440197</v>
      </c>
      <c r="C28" s="13" t="s">
        <v>233</v>
      </c>
      <c r="D28" s="13" t="s">
        <v>107</v>
      </c>
      <c r="E28" s="13" t="s">
        <v>216</v>
      </c>
      <c r="F28" s="13" t="s">
        <v>234</v>
      </c>
      <c r="G28" s="13" t="s">
        <v>23</v>
      </c>
      <c r="H28" s="14">
        <v>11793</v>
      </c>
      <c r="I28" s="14">
        <v>11900</v>
      </c>
      <c r="J28" s="14">
        <v>12450</v>
      </c>
      <c r="K28" s="14">
        <f t="shared" si="0"/>
        <v>550</v>
      </c>
      <c r="L28" s="31">
        <f t="shared" si="1"/>
        <v>4.4176706827309238E-2</v>
      </c>
    </row>
    <row r="29" spans="1:12" x14ac:dyDescent="0.25">
      <c r="A29" s="11">
        <v>43248</v>
      </c>
      <c r="B29" s="13">
        <v>2300440198</v>
      </c>
      <c r="C29" s="13" t="s">
        <v>235</v>
      </c>
      <c r="D29" s="13" t="s">
        <v>107</v>
      </c>
      <c r="E29" s="13" t="s">
        <v>236</v>
      </c>
      <c r="F29" s="13" t="s">
        <v>234</v>
      </c>
      <c r="G29" s="13" t="s">
        <v>23</v>
      </c>
      <c r="H29" s="14">
        <v>11793</v>
      </c>
      <c r="I29" s="14">
        <v>11900</v>
      </c>
      <c r="J29" s="14">
        <v>12450</v>
      </c>
      <c r="K29" s="14">
        <f t="shared" si="0"/>
        <v>550</v>
      </c>
      <c r="L29" s="31">
        <f t="shared" si="1"/>
        <v>4.4176706827309238E-2</v>
      </c>
    </row>
    <row r="30" spans="1:12" x14ac:dyDescent="0.25">
      <c r="A30" s="11">
        <v>43248</v>
      </c>
      <c r="B30" s="13">
        <v>2300440199</v>
      </c>
      <c r="C30" s="13" t="s">
        <v>237</v>
      </c>
      <c r="D30" s="13" t="s">
        <v>107</v>
      </c>
      <c r="E30" s="13" t="s">
        <v>236</v>
      </c>
      <c r="F30" s="13" t="s">
        <v>234</v>
      </c>
      <c r="G30" s="13" t="s">
        <v>23</v>
      </c>
      <c r="H30" s="14">
        <v>11793</v>
      </c>
      <c r="I30" s="14">
        <v>11900</v>
      </c>
      <c r="J30" s="14">
        <v>12450</v>
      </c>
      <c r="K30" s="14">
        <f t="shared" si="0"/>
        <v>550</v>
      </c>
      <c r="L30" s="31">
        <f t="shared" si="1"/>
        <v>4.4176706827309238E-2</v>
      </c>
    </row>
    <row r="31" spans="1:12" x14ac:dyDescent="0.25">
      <c r="A31" s="11">
        <v>43248</v>
      </c>
      <c r="B31" s="13">
        <v>2300440200</v>
      </c>
      <c r="C31" s="13" t="s">
        <v>238</v>
      </c>
      <c r="D31" s="13" t="s">
        <v>107</v>
      </c>
      <c r="E31" s="13" t="s">
        <v>202</v>
      </c>
      <c r="F31" s="13" t="s">
        <v>234</v>
      </c>
      <c r="G31" s="13" t="s">
        <v>23</v>
      </c>
      <c r="H31" s="14">
        <v>11793</v>
      </c>
      <c r="I31" s="14">
        <v>11900</v>
      </c>
      <c r="J31" s="14">
        <v>12450</v>
      </c>
      <c r="K31" s="14">
        <f t="shared" si="0"/>
        <v>550</v>
      </c>
      <c r="L31" s="31">
        <f t="shared" si="1"/>
        <v>4.4176706827309238E-2</v>
      </c>
    </row>
    <row r="32" spans="1:12" x14ac:dyDescent="0.25">
      <c r="A32" s="11">
        <v>43248</v>
      </c>
      <c r="B32" s="13">
        <v>2300440201</v>
      </c>
      <c r="C32" s="13" t="s">
        <v>239</v>
      </c>
      <c r="D32" s="13" t="s">
        <v>107</v>
      </c>
      <c r="E32" s="13" t="s">
        <v>193</v>
      </c>
      <c r="F32" s="13" t="s">
        <v>234</v>
      </c>
      <c r="G32" s="13" t="s">
        <v>23</v>
      </c>
      <c r="H32" s="14">
        <v>11793</v>
      </c>
      <c r="I32" s="14">
        <v>11900</v>
      </c>
      <c r="J32" s="14">
        <v>12450</v>
      </c>
      <c r="K32" s="14">
        <f t="shared" si="0"/>
        <v>550</v>
      </c>
      <c r="L32" s="31">
        <f t="shared" si="1"/>
        <v>4.4176706827309238E-2</v>
      </c>
    </row>
    <row r="33" spans="1:12" x14ac:dyDescent="0.25">
      <c r="A33" s="11">
        <v>43248</v>
      </c>
      <c r="B33" s="13">
        <v>2300440202</v>
      </c>
      <c r="C33" s="13" t="s">
        <v>240</v>
      </c>
      <c r="D33" s="13" t="s">
        <v>107</v>
      </c>
      <c r="E33" s="13" t="s">
        <v>236</v>
      </c>
      <c r="F33" s="13" t="s">
        <v>234</v>
      </c>
      <c r="G33" s="13" t="s">
        <v>23</v>
      </c>
      <c r="H33" s="14">
        <v>11793</v>
      </c>
      <c r="I33" s="14">
        <v>11900</v>
      </c>
      <c r="J33" s="14">
        <v>12450</v>
      </c>
      <c r="K33" s="14">
        <f t="shared" si="0"/>
        <v>550</v>
      </c>
      <c r="L33" s="31">
        <f t="shared" si="1"/>
        <v>4.4176706827309238E-2</v>
      </c>
    </row>
    <row r="34" spans="1:12" x14ac:dyDescent="0.25">
      <c r="A34" s="11">
        <v>43248</v>
      </c>
      <c r="B34" s="13">
        <v>2300440203</v>
      </c>
      <c r="C34" s="13" t="s">
        <v>241</v>
      </c>
      <c r="D34" s="13" t="s">
        <v>107</v>
      </c>
      <c r="E34" s="13" t="s">
        <v>202</v>
      </c>
      <c r="F34" s="13" t="s">
        <v>234</v>
      </c>
      <c r="G34" s="13" t="s">
        <v>23</v>
      </c>
      <c r="H34" s="14">
        <v>11793</v>
      </c>
      <c r="I34" s="14">
        <v>11900</v>
      </c>
      <c r="J34" s="14">
        <v>12450</v>
      </c>
      <c r="K34" s="14">
        <f t="shared" si="0"/>
        <v>550</v>
      </c>
      <c r="L34" s="31">
        <f t="shared" si="1"/>
        <v>4.4176706827309238E-2</v>
      </c>
    </row>
    <row r="35" spans="1:12" x14ac:dyDescent="0.25">
      <c r="A35" s="11">
        <v>43248</v>
      </c>
      <c r="B35" s="13">
        <v>2300440204</v>
      </c>
      <c r="C35" s="13" t="s">
        <v>242</v>
      </c>
      <c r="D35" s="13" t="s">
        <v>107</v>
      </c>
      <c r="E35" s="13" t="s">
        <v>144</v>
      </c>
      <c r="F35" s="13" t="s">
        <v>234</v>
      </c>
      <c r="G35" s="13" t="s">
        <v>23</v>
      </c>
      <c r="H35" s="14">
        <v>11793</v>
      </c>
      <c r="I35" s="14">
        <v>11900</v>
      </c>
      <c r="J35" s="14">
        <v>12450</v>
      </c>
      <c r="K35" s="14">
        <f t="shared" si="0"/>
        <v>550</v>
      </c>
      <c r="L35" s="31">
        <f t="shared" si="1"/>
        <v>4.4176706827309238E-2</v>
      </c>
    </row>
    <row r="36" spans="1:12" x14ac:dyDescent="0.25">
      <c r="A36" s="11">
        <v>43248</v>
      </c>
      <c r="B36" s="13">
        <v>2300440205</v>
      </c>
      <c r="C36" s="13" t="s">
        <v>243</v>
      </c>
      <c r="D36" s="13" t="s">
        <v>107</v>
      </c>
      <c r="E36" s="13" t="s">
        <v>202</v>
      </c>
      <c r="F36" s="13" t="s">
        <v>234</v>
      </c>
      <c r="G36" s="13" t="s">
        <v>23</v>
      </c>
      <c r="H36" s="14">
        <v>11793</v>
      </c>
      <c r="I36" s="14">
        <v>11900</v>
      </c>
      <c r="J36" s="14">
        <v>12450</v>
      </c>
      <c r="K36" s="14">
        <f t="shared" si="0"/>
        <v>550</v>
      </c>
      <c r="L36" s="31">
        <f t="shared" si="1"/>
        <v>4.4176706827309238E-2</v>
      </c>
    </row>
    <row r="37" spans="1:12" x14ac:dyDescent="0.25">
      <c r="A37" s="11">
        <v>43248</v>
      </c>
      <c r="B37" s="13">
        <v>2300440216</v>
      </c>
      <c r="C37" s="13" t="s">
        <v>244</v>
      </c>
      <c r="D37" s="13" t="s">
        <v>107</v>
      </c>
      <c r="E37" s="13" t="s">
        <v>245</v>
      </c>
      <c r="F37" s="13" t="s">
        <v>234</v>
      </c>
      <c r="G37" s="13" t="s">
        <v>23</v>
      </c>
      <c r="H37" s="14">
        <v>11793</v>
      </c>
      <c r="I37" s="14">
        <v>11900</v>
      </c>
      <c r="J37" s="14">
        <v>12450</v>
      </c>
      <c r="K37" s="14">
        <f t="shared" si="0"/>
        <v>550</v>
      </c>
      <c r="L37" s="31">
        <f t="shared" si="1"/>
        <v>4.4176706827309238E-2</v>
      </c>
    </row>
    <row r="38" spans="1:12" x14ac:dyDescent="0.25">
      <c r="A38" s="11">
        <v>43248</v>
      </c>
      <c r="B38" s="13">
        <v>2300440217</v>
      </c>
      <c r="C38" s="13" t="s">
        <v>246</v>
      </c>
      <c r="D38" s="13" t="s">
        <v>107</v>
      </c>
      <c r="E38" s="13" t="s">
        <v>245</v>
      </c>
      <c r="F38" s="13" t="s">
        <v>234</v>
      </c>
      <c r="G38" s="13" t="s">
        <v>23</v>
      </c>
      <c r="H38" s="14">
        <v>11793</v>
      </c>
      <c r="I38" s="14">
        <v>11900</v>
      </c>
      <c r="J38" s="14">
        <v>12450</v>
      </c>
      <c r="K38" s="14">
        <f t="shared" si="0"/>
        <v>550</v>
      </c>
      <c r="L38" s="31">
        <f t="shared" si="1"/>
        <v>4.4176706827309238E-2</v>
      </c>
    </row>
    <row r="39" spans="1:12" x14ac:dyDescent="0.25">
      <c r="A39" s="11">
        <v>43248</v>
      </c>
      <c r="B39" s="13">
        <v>2300440218</v>
      </c>
      <c r="C39" s="13" t="s">
        <v>247</v>
      </c>
      <c r="D39" s="13" t="s">
        <v>107</v>
      </c>
      <c r="E39" s="13" t="s">
        <v>245</v>
      </c>
      <c r="F39" s="13" t="s">
        <v>234</v>
      </c>
      <c r="G39" s="13" t="s">
        <v>23</v>
      </c>
      <c r="H39" s="14">
        <v>11793</v>
      </c>
      <c r="I39" s="14">
        <v>11900</v>
      </c>
      <c r="J39" s="14">
        <v>12450</v>
      </c>
      <c r="K39" s="14">
        <f t="shared" si="0"/>
        <v>550</v>
      </c>
      <c r="L39" s="31">
        <f t="shared" si="1"/>
        <v>4.4176706827309238E-2</v>
      </c>
    </row>
    <row r="40" spans="1:12" x14ac:dyDescent="0.25">
      <c r="A40" s="11">
        <v>43248</v>
      </c>
      <c r="B40" s="13">
        <v>2300440219</v>
      </c>
      <c r="C40" s="13" t="s">
        <v>248</v>
      </c>
      <c r="D40" s="13" t="s">
        <v>107</v>
      </c>
      <c r="E40" s="13" t="s">
        <v>202</v>
      </c>
      <c r="F40" s="13" t="s">
        <v>234</v>
      </c>
      <c r="G40" s="13" t="s">
        <v>23</v>
      </c>
      <c r="H40" s="14">
        <v>11793</v>
      </c>
      <c r="I40" s="14">
        <v>11900</v>
      </c>
      <c r="J40" s="14">
        <v>12450</v>
      </c>
      <c r="K40" s="14">
        <f t="shared" si="0"/>
        <v>550</v>
      </c>
      <c r="L40" s="31">
        <f t="shared" si="1"/>
        <v>4.4176706827309238E-2</v>
      </c>
    </row>
    <row r="41" spans="1:12" x14ac:dyDescent="0.25">
      <c r="A41" s="11">
        <v>43248</v>
      </c>
      <c r="B41" s="13">
        <v>2300440220</v>
      </c>
      <c r="C41" s="13" t="s">
        <v>249</v>
      </c>
      <c r="D41" s="13" t="s">
        <v>107</v>
      </c>
      <c r="E41" s="13" t="s">
        <v>245</v>
      </c>
      <c r="F41" s="13" t="s">
        <v>234</v>
      </c>
      <c r="G41" s="13" t="s">
        <v>23</v>
      </c>
      <c r="H41" s="14">
        <v>11793</v>
      </c>
      <c r="I41" s="14">
        <v>11900</v>
      </c>
      <c r="J41" s="14">
        <v>12450</v>
      </c>
      <c r="K41" s="14">
        <f t="shared" si="0"/>
        <v>550</v>
      </c>
      <c r="L41" s="31">
        <f t="shared" si="1"/>
        <v>4.4176706827309238E-2</v>
      </c>
    </row>
    <row r="42" spans="1:12" x14ac:dyDescent="0.25">
      <c r="A42" s="11">
        <v>43249</v>
      </c>
      <c r="B42" s="13">
        <v>2300440256</v>
      </c>
      <c r="C42" s="13" t="s">
        <v>250</v>
      </c>
      <c r="D42" s="13" t="s">
        <v>107</v>
      </c>
      <c r="E42" s="13" t="s">
        <v>251</v>
      </c>
      <c r="F42" s="13" t="s">
        <v>252</v>
      </c>
      <c r="G42" s="13" t="s">
        <v>23</v>
      </c>
      <c r="H42" s="14">
        <v>11270.55</v>
      </c>
      <c r="I42" s="14">
        <v>11345</v>
      </c>
      <c r="J42" s="14">
        <v>11895</v>
      </c>
      <c r="K42" s="14">
        <f t="shared" si="0"/>
        <v>550</v>
      </c>
      <c r="L42" s="31">
        <f t="shared" si="1"/>
        <v>4.6237915090374108E-2</v>
      </c>
    </row>
    <row r="43" spans="1:12" x14ac:dyDescent="0.25">
      <c r="A43" s="11">
        <v>43248</v>
      </c>
      <c r="B43" s="13">
        <v>2300440756</v>
      </c>
      <c r="C43" s="13" t="s">
        <v>253</v>
      </c>
      <c r="D43" s="13" t="s">
        <v>22</v>
      </c>
      <c r="E43" s="13" t="s">
        <v>105</v>
      </c>
      <c r="F43" s="13" t="s">
        <v>254</v>
      </c>
      <c r="G43" s="13" t="s">
        <v>23</v>
      </c>
      <c r="H43" s="14">
        <v>16743</v>
      </c>
      <c r="I43" s="14">
        <v>16900</v>
      </c>
      <c r="J43" s="14">
        <v>17900</v>
      </c>
      <c r="K43" s="14">
        <f t="shared" si="0"/>
        <v>1000</v>
      </c>
      <c r="L43" s="31">
        <f t="shared" si="1"/>
        <v>5.5865921787709494E-2</v>
      </c>
    </row>
    <row r="44" spans="1:12" x14ac:dyDescent="0.25">
      <c r="A44" s="11">
        <v>43248</v>
      </c>
      <c r="B44" s="13">
        <v>2300440757</v>
      </c>
      <c r="C44" s="13" t="s">
        <v>255</v>
      </c>
      <c r="D44" s="13" t="s">
        <v>22</v>
      </c>
      <c r="E44" s="13" t="s">
        <v>105</v>
      </c>
      <c r="F44" s="13" t="s">
        <v>254</v>
      </c>
      <c r="G44" s="13" t="s">
        <v>23</v>
      </c>
      <c r="H44" s="14">
        <v>16743</v>
      </c>
      <c r="I44" s="14">
        <v>16900</v>
      </c>
      <c r="J44" s="14">
        <v>17900</v>
      </c>
      <c r="K44" s="14">
        <f t="shared" si="0"/>
        <v>1000</v>
      </c>
      <c r="L44" s="31">
        <f t="shared" si="1"/>
        <v>5.5865921787709494E-2</v>
      </c>
    </row>
    <row r="45" spans="1:12" x14ac:dyDescent="0.25">
      <c r="A45" s="11">
        <v>43248</v>
      </c>
      <c r="B45" s="13">
        <v>2300440770</v>
      </c>
      <c r="C45" s="13" t="s">
        <v>256</v>
      </c>
      <c r="D45" s="13" t="s">
        <v>22</v>
      </c>
      <c r="E45" s="13" t="s">
        <v>105</v>
      </c>
      <c r="F45" s="13" t="s">
        <v>257</v>
      </c>
      <c r="G45" s="13" t="s">
        <v>23</v>
      </c>
      <c r="H45" s="14">
        <v>11793</v>
      </c>
      <c r="I45" s="14">
        <v>11900</v>
      </c>
      <c r="J45" s="14">
        <v>12900</v>
      </c>
      <c r="K45" s="14">
        <f t="shared" si="0"/>
        <v>1000</v>
      </c>
      <c r="L45" s="31">
        <f t="shared" si="1"/>
        <v>7.7519379844961239E-2</v>
      </c>
    </row>
    <row r="46" spans="1:12" x14ac:dyDescent="0.25">
      <c r="A46" s="11">
        <v>43249</v>
      </c>
      <c r="B46" s="13">
        <v>2300440861</v>
      </c>
      <c r="C46" s="13" t="s">
        <v>258</v>
      </c>
      <c r="D46" s="13" t="s">
        <v>22</v>
      </c>
      <c r="E46" s="13" t="s">
        <v>105</v>
      </c>
      <c r="F46" s="13" t="s">
        <v>259</v>
      </c>
      <c r="G46" s="13" t="s">
        <v>23</v>
      </c>
      <c r="H46" s="14">
        <v>9856.5</v>
      </c>
      <c r="I46" s="14">
        <v>9950</v>
      </c>
      <c r="J46" s="14">
        <v>10950</v>
      </c>
      <c r="K46" s="14">
        <f t="shared" si="0"/>
        <v>1000</v>
      </c>
      <c r="L46" s="31">
        <f t="shared" si="1"/>
        <v>9.1324200913242004E-2</v>
      </c>
    </row>
    <row r="47" spans="1:12" x14ac:dyDescent="0.25">
      <c r="A47" s="11">
        <v>43241</v>
      </c>
      <c r="B47" s="13">
        <v>2300441402</v>
      </c>
      <c r="C47" s="13" t="s">
        <v>260</v>
      </c>
      <c r="D47" s="13" t="s">
        <v>107</v>
      </c>
      <c r="E47" s="13" t="s">
        <v>251</v>
      </c>
      <c r="F47" s="13" t="s">
        <v>261</v>
      </c>
      <c r="G47" s="13" t="s">
        <v>23</v>
      </c>
      <c r="H47" s="14">
        <v>11793</v>
      </c>
      <c r="I47" s="14">
        <v>12450</v>
      </c>
      <c r="J47" s="14">
        <v>12450</v>
      </c>
      <c r="K47" s="14">
        <f t="shared" si="0"/>
        <v>0</v>
      </c>
      <c r="L47" s="31">
        <f t="shared" si="1"/>
        <v>0</v>
      </c>
    </row>
    <row r="48" spans="1:12" x14ac:dyDescent="0.25">
      <c r="A48" s="11">
        <v>43251</v>
      </c>
      <c r="B48" s="13">
        <v>2300441738</v>
      </c>
      <c r="C48" s="13" t="s">
        <v>262</v>
      </c>
      <c r="D48" s="13" t="s">
        <v>22</v>
      </c>
      <c r="E48" s="13" t="s">
        <v>105</v>
      </c>
      <c r="F48" s="13" t="s">
        <v>263</v>
      </c>
      <c r="G48" s="13" t="s">
        <v>23</v>
      </c>
      <c r="H48" s="14">
        <v>5896.5</v>
      </c>
      <c r="I48" s="14">
        <v>5950</v>
      </c>
      <c r="J48" s="14">
        <v>6950</v>
      </c>
      <c r="K48" s="14">
        <f t="shared" si="0"/>
        <v>1000</v>
      </c>
      <c r="L48" s="31">
        <f t="shared" si="1"/>
        <v>0.14388489208633093</v>
      </c>
    </row>
    <row r="49" spans="1:12" x14ac:dyDescent="0.25">
      <c r="A49" s="11">
        <v>43251</v>
      </c>
      <c r="B49" s="13">
        <v>2300441638</v>
      </c>
      <c r="C49" s="13" t="s">
        <v>274</v>
      </c>
      <c r="D49" s="13" t="s">
        <v>275</v>
      </c>
      <c r="E49" s="156" t="s">
        <v>273</v>
      </c>
      <c r="F49" s="13" t="s">
        <v>276</v>
      </c>
      <c r="G49" s="13" t="s">
        <v>23</v>
      </c>
      <c r="H49" s="14">
        <f>7876.5+4906.5</f>
        <v>12783</v>
      </c>
      <c r="I49" s="14">
        <v>12900</v>
      </c>
      <c r="J49" s="14">
        <v>14400</v>
      </c>
      <c r="K49" s="14">
        <f t="shared" si="0"/>
        <v>1500</v>
      </c>
      <c r="L49" s="31">
        <f t="shared" si="1"/>
        <v>0.10416666666666667</v>
      </c>
    </row>
    <row r="50" spans="1:12" x14ac:dyDescent="0.25">
      <c r="A50" s="11">
        <v>43251</v>
      </c>
      <c r="B50" s="13">
        <v>2300441639</v>
      </c>
      <c r="C50" s="13" t="s">
        <v>277</v>
      </c>
      <c r="D50" s="13" t="s">
        <v>275</v>
      </c>
      <c r="E50" s="156" t="s">
        <v>273</v>
      </c>
      <c r="F50" s="13" t="s">
        <v>276</v>
      </c>
      <c r="G50" s="13" t="s">
        <v>23</v>
      </c>
      <c r="H50" s="14">
        <f>7876.5+4906.5</f>
        <v>12783</v>
      </c>
      <c r="I50" s="14">
        <v>12900</v>
      </c>
      <c r="J50" s="14">
        <v>14400</v>
      </c>
      <c r="K50" s="14">
        <f t="shared" si="0"/>
        <v>1500</v>
      </c>
      <c r="L50" s="31">
        <f t="shared" si="1"/>
        <v>0.10416666666666667</v>
      </c>
    </row>
    <row r="51" spans="1:12" x14ac:dyDescent="0.25">
      <c r="A51" s="11">
        <v>43251</v>
      </c>
      <c r="B51" s="13">
        <v>2300441640</v>
      </c>
      <c r="C51" s="13" t="s">
        <v>278</v>
      </c>
      <c r="D51" s="13" t="s">
        <v>275</v>
      </c>
      <c r="E51" s="156" t="s">
        <v>273</v>
      </c>
      <c r="F51" s="13" t="s">
        <v>276</v>
      </c>
      <c r="G51" s="13" t="s">
        <v>23</v>
      </c>
      <c r="H51" s="14">
        <v>12783</v>
      </c>
      <c r="I51" s="14">
        <v>12900</v>
      </c>
      <c r="J51" s="14">
        <v>14400</v>
      </c>
      <c r="K51" s="14">
        <f t="shared" si="0"/>
        <v>1500</v>
      </c>
      <c r="L51" s="31">
        <f t="shared" si="1"/>
        <v>0.10416666666666667</v>
      </c>
    </row>
    <row r="52" spans="1:12" x14ac:dyDescent="0.25">
      <c r="A52" s="11">
        <v>43251</v>
      </c>
      <c r="B52" s="13">
        <v>2300441641</v>
      </c>
      <c r="C52" s="13" t="s">
        <v>279</v>
      </c>
      <c r="D52" s="13" t="s">
        <v>275</v>
      </c>
      <c r="E52" s="156" t="s">
        <v>273</v>
      </c>
      <c r="F52" s="13" t="s">
        <v>276</v>
      </c>
      <c r="G52" s="13" t="s">
        <v>23</v>
      </c>
      <c r="H52" s="14">
        <v>12783</v>
      </c>
      <c r="I52" s="14">
        <v>12900</v>
      </c>
      <c r="J52" s="14">
        <v>14400</v>
      </c>
      <c r="K52" s="14">
        <f t="shared" si="0"/>
        <v>1500</v>
      </c>
      <c r="L52" s="31">
        <f t="shared" si="1"/>
        <v>0.10416666666666667</v>
      </c>
    </row>
    <row r="53" spans="1:12" x14ac:dyDescent="0.25">
      <c r="A53" s="11">
        <v>43251</v>
      </c>
      <c r="B53" s="13">
        <v>2300441642</v>
      </c>
      <c r="C53" s="13" t="s">
        <v>280</v>
      </c>
      <c r="D53" s="13" t="s">
        <v>275</v>
      </c>
      <c r="E53" s="156" t="s">
        <v>273</v>
      </c>
      <c r="F53" s="13" t="s">
        <v>276</v>
      </c>
      <c r="G53" s="13" t="s">
        <v>23</v>
      </c>
      <c r="H53" s="14">
        <f>7876.5+4906.5</f>
        <v>12783</v>
      </c>
      <c r="I53" s="14">
        <v>12900</v>
      </c>
      <c r="J53" s="14">
        <v>14400</v>
      </c>
      <c r="K53" s="14">
        <f t="shared" si="0"/>
        <v>1500</v>
      </c>
      <c r="L53" s="31">
        <f t="shared" si="1"/>
        <v>0.10416666666666667</v>
      </c>
    </row>
    <row r="54" spans="1:12" x14ac:dyDescent="0.25">
      <c r="A54" s="11">
        <v>43251</v>
      </c>
      <c r="B54" s="13">
        <v>2300441643</v>
      </c>
      <c r="C54" s="13" t="s">
        <v>281</v>
      </c>
      <c r="D54" s="13" t="s">
        <v>275</v>
      </c>
      <c r="E54" s="156" t="s">
        <v>273</v>
      </c>
      <c r="F54" s="13" t="s">
        <v>276</v>
      </c>
      <c r="G54" s="13" t="s">
        <v>23</v>
      </c>
      <c r="H54" s="14">
        <v>12783</v>
      </c>
      <c r="I54" s="14">
        <v>12900</v>
      </c>
      <c r="J54" s="14">
        <v>14400</v>
      </c>
      <c r="K54" s="14">
        <f t="shared" si="0"/>
        <v>1500</v>
      </c>
      <c r="L54" s="31">
        <f t="shared" si="1"/>
        <v>0.10416666666666667</v>
      </c>
    </row>
    <row r="55" spans="1:12" ht="15.75" thickBot="1" x14ac:dyDescent="0.3">
      <c r="A55" s="16">
        <v>43251</v>
      </c>
      <c r="B55" s="18">
        <v>2300441644</v>
      </c>
      <c r="C55" s="18" t="s">
        <v>282</v>
      </c>
      <c r="D55" s="18" t="s">
        <v>275</v>
      </c>
      <c r="E55" s="159" t="s">
        <v>273</v>
      </c>
      <c r="F55" s="18" t="s">
        <v>276</v>
      </c>
      <c r="G55" s="18" t="s">
        <v>23</v>
      </c>
      <c r="H55" s="19">
        <v>12783</v>
      </c>
      <c r="I55" s="19">
        <v>12900</v>
      </c>
      <c r="J55" s="19">
        <v>14400</v>
      </c>
      <c r="K55" s="19">
        <f t="shared" si="0"/>
        <v>1500</v>
      </c>
      <c r="L55" s="20">
        <f t="shared" si="1"/>
        <v>0.10416666666666667</v>
      </c>
    </row>
    <row r="56" spans="1:12" s="36" customFormat="1" ht="15.75" thickBot="1" x14ac:dyDescent="0.3">
      <c r="E56" s="160" t="s">
        <v>179</v>
      </c>
      <c r="F56" s="160"/>
      <c r="G56" s="160"/>
      <c r="H56" s="23">
        <f>SUM(H2:H55)</f>
        <v>612158.55000000005</v>
      </c>
      <c r="I56" s="23">
        <f t="shared" ref="I56:K56" si="2">SUM(I2:I55)</f>
        <v>618295</v>
      </c>
      <c r="J56" s="23">
        <f t="shared" si="2"/>
        <v>667895</v>
      </c>
      <c r="K56" s="23">
        <f t="shared" si="2"/>
        <v>49600</v>
      </c>
      <c r="L56" s="24">
        <f>K56/J56</f>
        <v>7.4263170109074031E-2</v>
      </c>
    </row>
    <row r="57" spans="1:12" ht="16.5" thickTop="1" thickBot="1" x14ac:dyDescent="0.3">
      <c r="C57" s="36"/>
    </row>
    <row r="58" spans="1:12" x14ac:dyDescent="0.25">
      <c r="A58" s="152">
        <v>43242</v>
      </c>
      <c r="B58" s="153">
        <v>2300437845</v>
      </c>
      <c r="C58" s="153" t="s">
        <v>267</v>
      </c>
      <c r="D58" s="153" t="s">
        <v>288</v>
      </c>
      <c r="E58" s="153" t="s">
        <v>134</v>
      </c>
      <c r="F58" s="153" t="s">
        <v>284</v>
      </c>
      <c r="G58" s="153" t="s">
        <v>71</v>
      </c>
      <c r="H58" s="154">
        <v>9856.5</v>
      </c>
    </row>
    <row r="59" spans="1:12" x14ac:dyDescent="0.25">
      <c r="A59" s="155">
        <v>43244</v>
      </c>
      <c r="B59" s="156">
        <v>2300438968</v>
      </c>
      <c r="C59" s="156" t="s">
        <v>271</v>
      </c>
      <c r="D59" s="156" t="s">
        <v>287</v>
      </c>
      <c r="E59" s="156" t="s">
        <v>105</v>
      </c>
      <c r="F59" s="156" t="s">
        <v>285</v>
      </c>
      <c r="G59" s="156" t="s">
        <v>71</v>
      </c>
      <c r="H59" s="157">
        <v>5950</v>
      </c>
    </row>
    <row r="60" spans="1:12" x14ac:dyDescent="0.25">
      <c r="A60" s="155">
        <v>43244</v>
      </c>
      <c r="B60" s="156">
        <v>2300438968</v>
      </c>
      <c r="C60" s="156" t="s">
        <v>271</v>
      </c>
      <c r="D60" s="156" t="s">
        <v>287</v>
      </c>
      <c r="E60" s="156" t="s">
        <v>105</v>
      </c>
      <c r="F60" s="156" t="s">
        <v>285</v>
      </c>
      <c r="G60" s="156" t="s">
        <v>71</v>
      </c>
      <c r="H60" s="157">
        <v>5950</v>
      </c>
    </row>
    <row r="61" spans="1:12" x14ac:dyDescent="0.25">
      <c r="A61" s="155">
        <v>43244</v>
      </c>
      <c r="B61" s="156">
        <v>2300438969</v>
      </c>
      <c r="C61" s="156" t="s">
        <v>272</v>
      </c>
      <c r="D61" s="156" t="s">
        <v>287</v>
      </c>
      <c r="E61" s="156" t="s">
        <v>105</v>
      </c>
      <c r="F61" s="156" t="s">
        <v>285</v>
      </c>
      <c r="G61" s="156" t="s">
        <v>71</v>
      </c>
      <c r="H61" s="157">
        <v>5950</v>
      </c>
    </row>
    <row r="62" spans="1:12" ht="15.75" thickBot="1" x14ac:dyDescent="0.3">
      <c r="A62" s="158">
        <v>43244</v>
      </c>
      <c r="B62" s="159">
        <v>2300438969</v>
      </c>
      <c r="C62" s="159" t="s">
        <v>272</v>
      </c>
      <c r="D62" s="159" t="s">
        <v>287</v>
      </c>
      <c r="E62" s="159" t="s">
        <v>105</v>
      </c>
      <c r="F62" s="159" t="s">
        <v>285</v>
      </c>
      <c r="G62" s="159" t="s">
        <v>71</v>
      </c>
      <c r="H62" s="161">
        <v>5950</v>
      </c>
    </row>
    <row r="63" spans="1:12" s="36" customFormat="1" ht="15.75" thickBot="1" x14ac:dyDescent="0.3">
      <c r="E63" s="160" t="s">
        <v>179</v>
      </c>
      <c r="F63" s="160"/>
      <c r="G63" s="160"/>
      <c r="H63" s="23">
        <f>SUM(H58:H62)</f>
        <v>33656.5</v>
      </c>
      <c r="I63" s="151"/>
      <c r="J63" s="151"/>
      <c r="K63" s="151"/>
    </row>
    <row r="64" spans="1:12" s="36" customFormat="1" ht="16.5" thickTop="1" thickBot="1" x14ac:dyDescent="0.3">
      <c r="C64" s="36" t="s">
        <v>289</v>
      </c>
      <c r="E64" s="170"/>
      <c r="F64" s="170"/>
      <c r="G64" s="170"/>
      <c r="H64" s="171"/>
      <c r="I64" s="151"/>
      <c r="J64" s="151"/>
      <c r="K64" s="151"/>
    </row>
    <row r="65" spans="1:12" x14ac:dyDescent="0.25">
      <c r="A65" s="152">
        <v>43243</v>
      </c>
      <c r="B65" s="153">
        <v>2300361092</v>
      </c>
      <c r="C65" s="153" t="s">
        <v>264</v>
      </c>
      <c r="D65" s="153"/>
      <c r="E65" s="153" t="s">
        <v>265</v>
      </c>
      <c r="F65" s="153" t="s">
        <v>286</v>
      </c>
      <c r="G65" s="153" t="s">
        <v>71</v>
      </c>
      <c r="H65" s="154">
        <v>-7965.6</v>
      </c>
      <c r="J65" s="25">
        <f>H56+H63+H65</f>
        <v>637849.45000000007</v>
      </c>
    </row>
    <row r="66" spans="1:12" s="36" customFormat="1" ht="15.75" thickBot="1" x14ac:dyDescent="0.3">
      <c r="C66" s="36" t="s">
        <v>158</v>
      </c>
      <c r="E66" s="170"/>
      <c r="F66" s="170"/>
      <c r="G66" s="170"/>
      <c r="H66" s="171"/>
      <c r="I66" s="151"/>
      <c r="J66" s="151">
        <v>35466</v>
      </c>
      <c r="K66" s="151"/>
    </row>
    <row r="67" spans="1:12" x14ac:dyDescent="0.25">
      <c r="A67" s="152">
        <v>43241</v>
      </c>
      <c r="B67" s="153">
        <v>2300437626</v>
      </c>
      <c r="C67" s="153" t="s">
        <v>266</v>
      </c>
      <c r="D67" s="153"/>
      <c r="E67" s="153" t="s">
        <v>155</v>
      </c>
      <c r="F67" s="153" t="s">
        <v>158</v>
      </c>
      <c r="G67" s="153" t="s">
        <v>71</v>
      </c>
      <c r="H67" s="154">
        <v>8866.5</v>
      </c>
      <c r="J67" s="25">
        <f>SUM(J65:J66)</f>
        <v>673315.45000000007</v>
      </c>
    </row>
    <row r="68" spans="1:12" x14ac:dyDescent="0.25">
      <c r="A68" s="155">
        <v>43244</v>
      </c>
      <c r="B68" s="156">
        <v>2300438749</v>
      </c>
      <c r="C68" s="156" t="s">
        <v>268</v>
      </c>
      <c r="D68" s="156"/>
      <c r="E68" s="156" t="s">
        <v>155</v>
      </c>
      <c r="F68" s="156" t="s">
        <v>158</v>
      </c>
      <c r="G68" s="156" t="s">
        <v>71</v>
      </c>
      <c r="H68" s="157">
        <v>8866.5</v>
      </c>
    </row>
    <row r="69" spans="1:12" x14ac:dyDescent="0.25">
      <c r="A69" s="155">
        <v>43244</v>
      </c>
      <c r="B69" s="156">
        <v>2300438750</v>
      </c>
      <c r="C69" s="156" t="s">
        <v>269</v>
      </c>
      <c r="D69" s="156"/>
      <c r="E69" s="156" t="s">
        <v>155</v>
      </c>
      <c r="F69" s="156" t="s">
        <v>158</v>
      </c>
      <c r="G69" s="156" t="s">
        <v>71</v>
      </c>
      <c r="H69" s="157">
        <v>8866.5</v>
      </c>
    </row>
    <row r="70" spans="1:12" ht="15.75" thickBot="1" x14ac:dyDescent="0.3">
      <c r="A70" s="158">
        <v>43244</v>
      </c>
      <c r="B70" s="159">
        <v>2300438751</v>
      </c>
      <c r="C70" s="159" t="s">
        <v>270</v>
      </c>
      <c r="D70" s="159"/>
      <c r="E70" s="159" t="s">
        <v>155</v>
      </c>
      <c r="F70" s="159" t="s">
        <v>158</v>
      </c>
      <c r="G70" s="159" t="s">
        <v>71</v>
      </c>
      <c r="H70" s="161">
        <v>8866.5</v>
      </c>
    </row>
    <row r="71" spans="1:12" s="36" customFormat="1" ht="15.75" thickBot="1" x14ac:dyDescent="0.3">
      <c r="E71" s="160" t="s">
        <v>179</v>
      </c>
      <c r="F71" s="160"/>
      <c r="G71" s="160"/>
      <c r="H71" s="23">
        <f>SUM(H67:H70)</f>
        <v>35466</v>
      </c>
      <c r="I71" s="151"/>
      <c r="J71" s="151"/>
      <c r="K71" s="151"/>
    </row>
    <row r="72" spans="1:12" ht="15.75" thickTop="1" x14ac:dyDescent="0.25"/>
    <row r="74" spans="1:12" s="36" customFormat="1" ht="15.75" thickBot="1" x14ac:dyDescent="0.3">
      <c r="C74" s="42" t="s">
        <v>72</v>
      </c>
      <c r="D74" s="42"/>
      <c r="E74" s="42"/>
      <c r="F74" s="42"/>
      <c r="G74" s="42"/>
      <c r="H74" s="43">
        <f>H71+H65+H63+H56</f>
        <v>673315.45000000007</v>
      </c>
      <c r="I74" s="151"/>
      <c r="J74" s="151"/>
      <c r="K74" s="151"/>
    </row>
    <row r="75" spans="1:12" ht="15.75" thickTop="1" x14ac:dyDescent="0.25"/>
    <row r="76" spans="1:12" ht="15.75" thickBot="1" x14ac:dyDescent="0.3"/>
    <row r="77" spans="1:12" x14ac:dyDescent="0.25">
      <c r="A77" s="265" t="s">
        <v>283</v>
      </c>
      <c r="B77" s="266"/>
      <c r="C77" s="266"/>
      <c r="D77" s="266"/>
      <c r="E77" s="266"/>
      <c r="F77" s="266"/>
      <c r="G77" s="266"/>
      <c r="H77" s="266"/>
      <c r="I77" s="266"/>
      <c r="J77" s="266"/>
      <c r="K77" s="266"/>
      <c r="L77" s="267"/>
    </row>
    <row r="78" spans="1:12" ht="15.75" thickBot="1" x14ac:dyDescent="0.3">
      <c r="A78" s="268"/>
      <c r="B78" s="269"/>
      <c r="C78" s="269"/>
      <c r="D78" s="269"/>
      <c r="E78" s="269"/>
      <c r="F78" s="269"/>
      <c r="G78" s="269"/>
      <c r="H78" s="269"/>
      <c r="I78" s="269"/>
      <c r="J78" s="269"/>
      <c r="K78" s="269"/>
      <c r="L78" s="270"/>
    </row>
    <row r="79" spans="1:12" ht="24.95" customHeight="1" x14ac:dyDescent="0.25">
      <c r="A79" s="45" t="s">
        <v>73</v>
      </c>
      <c r="B79" s="46"/>
      <c r="C79" s="46"/>
      <c r="D79" s="46" t="s">
        <v>290</v>
      </c>
      <c r="E79" s="46"/>
      <c r="F79" s="47" t="s">
        <v>291</v>
      </c>
      <c r="G79" s="48"/>
      <c r="H79" s="164"/>
      <c r="I79" s="52"/>
      <c r="J79" s="51"/>
      <c r="K79" s="52"/>
      <c r="L79" s="53"/>
    </row>
    <row r="80" spans="1:12" x14ac:dyDescent="0.25">
      <c r="A80" s="54"/>
      <c r="B80" s="55"/>
      <c r="C80" s="55"/>
      <c r="D80" s="55"/>
      <c r="E80" s="55"/>
      <c r="F80" s="56"/>
      <c r="G80" s="57"/>
      <c r="H80" s="165"/>
      <c r="I80" s="61"/>
      <c r="J80" s="60"/>
      <c r="K80" s="61"/>
      <c r="L80" s="62"/>
    </row>
    <row r="81" spans="1:12" x14ac:dyDescent="0.25">
      <c r="A81" s="63" t="s">
        <v>76</v>
      </c>
      <c r="B81" s="64"/>
      <c r="C81" s="64"/>
      <c r="D81" s="64"/>
      <c r="E81" s="64"/>
      <c r="F81" s="65"/>
      <c r="G81" s="55"/>
      <c r="H81" s="89"/>
      <c r="I81" s="61"/>
      <c r="J81" s="60"/>
      <c r="K81" s="61"/>
      <c r="L81" s="62"/>
    </row>
    <row r="82" spans="1:12" x14ac:dyDescent="0.25">
      <c r="A82" s="54"/>
      <c r="B82" s="55"/>
      <c r="C82" s="55"/>
      <c r="D82" s="55"/>
      <c r="E82" s="55"/>
      <c r="F82" s="55"/>
      <c r="G82" s="55"/>
      <c r="H82" s="89"/>
      <c r="I82" s="61"/>
      <c r="J82" s="162" t="s">
        <v>71</v>
      </c>
      <c r="K82" s="61"/>
      <c r="L82" s="62"/>
    </row>
    <row r="83" spans="1:12" ht="15.75" thickBot="1" x14ac:dyDescent="0.3">
      <c r="A83" s="271" t="s">
        <v>77</v>
      </c>
      <c r="B83" s="272"/>
      <c r="C83" s="272"/>
      <c r="D83" s="272"/>
      <c r="E83" s="272"/>
      <c r="F83" s="272"/>
      <c r="G83" s="66"/>
      <c r="H83" s="166"/>
      <c r="I83" s="168"/>
      <c r="J83" s="68">
        <v>681355.45</v>
      </c>
      <c r="K83" s="69"/>
      <c r="L83" s="70"/>
    </row>
    <row r="84" spans="1:12" x14ac:dyDescent="0.25">
      <c r="A84" s="71"/>
      <c r="B84" s="72"/>
      <c r="C84" s="72"/>
      <c r="D84" s="72"/>
      <c r="E84" s="72"/>
      <c r="F84" s="72"/>
      <c r="G84" s="58"/>
      <c r="H84" s="165"/>
      <c r="I84" s="69"/>
      <c r="J84" s="74"/>
      <c r="K84" s="69"/>
      <c r="L84" s="70"/>
    </row>
    <row r="85" spans="1:12" x14ac:dyDescent="0.25">
      <c r="A85" s="172" t="s">
        <v>293</v>
      </c>
      <c r="B85" s="173">
        <v>2300438287</v>
      </c>
      <c r="C85" s="173" t="s">
        <v>264</v>
      </c>
      <c r="D85" s="77"/>
      <c r="E85" s="77"/>
      <c r="F85" s="77"/>
      <c r="G85" s="77"/>
      <c r="H85" s="78"/>
      <c r="I85" s="78"/>
      <c r="J85" s="163">
        <v>-8040</v>
      </c>
      <c r="K85" s="79"/>
      <c r="L85" s="80"/>
    </row>
    <row r="86" spans="1:12" x14ac:dyDescent="0.25">
      <c r="A86" s="172"/>
      <c r="B86" s="173"/>
      <c r="C86" s="173"/>
      <c r="D86" s="77"/>
      <c r="E86" s="77"/>
      <c r="F86" s="77"/>
      <c r="G86" s="77"/>
      <c r="H86" s="78"/>
      <c r="I86" s="78"/>
      <c r="J86" s="163"/>
      <c r="K86" s="79"/>
      <c r="L86" s="80"/>
    </row>
    <row r="87" spans="1:12" x14ac:dyDescent="0.25">
      <c r="A87" s="54"/>
      <c r="B87" s="55"/>
      <c r="C87" s="55"/>
      <c r="D87" s="55"/>
      <c r="E87" s="55"/>
      <c r="F87" s="55"/>
      <c r="G87" s="55"/>
      <c r="H87" s="89"/>
      <c r="I87" s="61"/>
      <c r="J87" s="60"/>
      <c r="K87" s="61"/>
      <c r="L87" s="62"/>
    </row>
    <row r="88" spans="1:12" ht="15.75" thickBot="1" x14ac:dyDescent="0.3">
      <c r="A88" s="273" t="s">
        <v>79</v>
      </c>
      <c r="B88" s="274"/>
      <c r="C88" s="274"/>
      <c r="D88" s="274"/>
      <c r="E88" s="274"/>
      <c r="F88" s="274"/>
      <c r="G88" s="81"/>
      <c r="H88" s="167"/>
      <c r="I88" s="169"/>
      <c r="J88" s="83">
        <f>J83+J85+J86</f>
        <v>673315.45</v>
      </c>
      <c r="K88" s="69"/>
      <c r="L88" s="70"/>
    </row>
    <row r="89" spans="1:12" ht="15.75" thickTop="1" x14ac:dyDescent="0.25">
      <c r="A89" s="54"/>
      <c r="B89" s="55"/>
      <c r="C89" s="55"/>
      <c r="D89" s="55"/>
      <c r="E89" s="55"/>
      <c r="F89" s="55"/>
      <c r="G89" s="84"/>
      <c r="H89" s="89"/>
      <c r="I89" s="61"/>
      <c r="J89" s="60"/>
      <c r="K89" s="61"/>
      <c r="L89" s="62"/>
    </row>
    <row r="90" spans="1:12" x14ac:dyDescent="0.25">
      <c r="A90" s="85" t="s">
        <v>80</v>
      </c>
      <c r="B90" s="86"/>
      <c r="C90" s="86"/>
      <c r="D90" s="55"/>
      <c r="E90" s="55"/>
      <c r="F90" s="55"/>
      <c r="G90" s="55"/>
      <c r="H90" s="89"/>
      <c r="I90" s="89"/>
      <c r="J90" s="88"/>
      <c r="K90" s="89"/>
      <c r="L90" s="62"/>
    </row>
    <row r="91" spans="1:12" x14ac:dyDescent="0.25">
      <c r="A91" s="85"/>
      <c r="B91" s="86"/>
      <c r="C91" s="86"/>
      <c r="D91" s="55"/>
      <c r="E91" s="55"/>
      <c r="F91" s="55"/>
      <c r="G91" s="55"/>
      <c r="H91" s="89"/>
      <c r="I91" s="89"/>
      <c r="J91" s="88"/>
      <c r="K91" s="89"/>
      <c r="L91" s="62"/>
    </row>
    <row r="92" spans="1:12" x14ac:dyDescent="0.25">
      <c r="A92" s="90" t="s">
        <v>292</v>
      </c>
      <c r="B92" s="58"/>
      <c r="C92" s="58"/>
      <c r="D92" s="55"/>
      <c r="E92" s="84"/>
      <c r="F92" s="55"/>
      <c r="G92" s="84"/>
      <c r="H92" s="89"/>
      <c r="I92" s="89"/>
      <c r="J92" s="88"/>
      <c r="K92" s="89"/>
      <c r="L92" s="62"/>
    </row>
    <row r="93" spans="1:12" x14ac:dyDescent="0.25">
      <c r="A93" s="90"/>
      <c r="B93" s="58"/>
      <c r="C93" s="58"/>
      <c r="D93" s="55"/>
      <c r="E93" s="55"/>
      <c r="F93" s="55"/>
      <c r="G93" s="55"/>
      <c r="H93" s="89"/>
      <c r="I93" s="89"/>
      <c r="J93" s="88"/>
      <c r="K93" s="89"/>
      <c r="L93" s="62"/>
    </row>
    <row r="94" spans="1:12" x14ac:dyDescent="0.25">
      <c r="A94" s="54"/>
      <c r="B94" s="55"/>
      <c r="C94" s="55"/>
      <c r="D94" s="55"/>
      <c r="E94" s="55"/>
      <c r="F94" s="55"/>
      <c r="G94" s="55"/>
      <c r="H94" s="89"/>
      <c r="I94" s="89"/>
      <c r="J94" s="88"/>
      <c r="K94" s="89"/>
      <c r="L94" s="62"/>
    </row>
    <row r="95" spans="1:12" x14ac:dyDescent="0.25">
      <c r="A95" s="90" t="s">
        <v>292</v>
      </c>
      <c r="B95" s="58"/>
      <c r="C95" s="58"/>
      <c r="D95" s="55"/>
      <c r="E95" s="84"/>
      <c r="F95" s="55"/>
      <c r="G95" s="84"/>
      <c r="H95" s="89"/>
      <c r="I95" s="89"/>
      <c r="J95" s="88"/>
      <c r="K95" s="89"/>
      <c r="L95" s="62"/>
    </row>
    <row r="96" spans="1:12" x14ac:dyDescent="0.25">
      <c r="A96" s="90"/>
      <c r="B96" s="58"/>
      <c r="C96" s="58"/>
      <c r="D96" s="55"/>
      <c r="E96" s="84"/>
      <c r="F96" s="55"/>
      <c r="G96" s="84"/>
      <c r="H96" s="89"/>
      <c r="I96" s="89"/>
      <c r="J96" s="88"/>
      <c r="K96" s="89"/>
      <c r="L96" s="62"/>
    </row>
    <row r="97" spans="1:12" x14ac:dyDescent="0.25">
      <c r="A97" s="54"/>
      <c r="B97" s="55"/>
      <c r="C97" s="55"/>
      <c r="D97" s="55"/>
      <c r="E97" s="55"/>
      <c r="F97" s="55"/>
      <c r="G97" s="58"/>
      <c r="H97" s="89"/>
      <c r="I97" s="89"/>
      <c r="J97" s="88"/>
      <c r="K97" s="89"/>
      <c r="L97" s="62"/>
    </row>
    <row r="98" spans="1:12" x14ac:dyDescent="0.25">
      <c r="A98" s="90" t="s">
        <v>292</v>
      </c>
      <c r="B98" s="58"/>
      <c r="C98" s="58"/>
      <c r="D98" s="55"/>
      <c r="E98" s="84"/>
      <c r="F98" s="55"/>
      <c r="G98" s="84"/>
      <c r="H98" s="89"/>
      <c r="I98" s="89"/>
      <c r="J98" s="88"/>
      <c r="K98" s="89"/>
      <c r="L98" s="62"/>
    </row>
    <row r="99" spans="1:12" x14ac:dyDescent="0.25">
      <c r="A99" s="91"/>
      <c r="B99" s="92"/>
      <c r="C99" s="92"/>
      <c r="D99" s="55"/>
      <c r="E99" s="55"/>
      <c r="F99" s="55"/>
      <c r="G99" s="84"/>
      <c r="H99" s="89"/>
      <c r="I99" s="89"/>
      <c r="J99" s="88"/>
      <c r="K99" s="89"/>
      <c r="L99" s="62"/>
    </row>
    <row r="100" spans="1:12" x14ac:dyDescent="0.25">
      <c r="A100" s="93"/>
      <c r="B100" s="87"/>
      <c r="C100" s="87"/>
      <c r="D100" s="87"/>
      <c r="E100" s="87"/>
      <c r="F100" s="87"/>
      <c r="G100" s="87"/>
      <c r="H100" s="89"/>
      <c r="I100" s="89"/>
      <c r="J100" s="88"/>
      <c r="K100" s="89"/>
      <c r="L100" s="62"/>
    </row>
    <row r="101" spans="1:12" x14ac:dyDescent="0.25">
      <c r="A101" s="94" t="s">
        <v>82</v>
      </c>
      <c r="B101" s="95"/>
      <c r="C101" s="139"/>
      <c r="D101" s="139"/>
      <c r="E101" s="139"/>
      <c r="F101" s="139"/>
      <c r="G101" s="139"/>
      <c r="H101" s="89"/>
      <c r="I101" s="89"/>
      <c r="J101" s="88"/>
      <c r="K101" s="89"/>
      <c r="L101" s="62"/>
    </row>
    <row r="102" spans="1:12" x14ac:dyDescent="0.25">
      <c r="A102" s="140"/>
      <c r="B102" s="95"/>
      <c r="C102" s="139"/>
      <c r="D102" s="139"/>
      <c r="E102" s="139"/>
      <c r="F102" s="139"/>
      <c r="G102" s="139"/>
      <c r="H102" s="89"/>
      <c r="I102" s="89"/>
      <c r="J102" s="88"/>
      <c r="K102" s="89"/>
      <c r="L102" s="62"/>
    </row>
    <row r="103" spans="1:12" x14ac:dyDescent="0.25">
      <c r="A103" s="140"/>
      <c r="B103" s="95"/>
      <c r="C103" s="139"/>
      <c r="D103" s="139"/>
      <c r="E103" s="139"/>
      <c r="F103" s="139"/>
      <c r="G103" s="139"/>
      <c r="H103" s="89"/>
      <c r="I103" s="89"/>
      <c r="J103" s="88"/>
      <c r="K103" s="89"/>
      <c r="L103" s="62"/>
    </row>
    <row r="104" spans="1:12" x14ac:dyDescent="0.25">
      <c r="A104" s="140"/>
      <c r="B104" s="95"/>
      <c r="C104" s="139"/>
      <c r="D104" s="139"/>
      <c r="E104" s="139"/>
      <c r="F104" s="139"/>
      <c r="G104" s="139"/>
      <c r="H104" s="89"/>
      <c r="I104" s="89"/>
      <c r="J104" s="88"/>
      <c r="K104" s="89"/>
      <c r="L104" s="62"/>
    </row>
    <row r="105" spans="1:12" ht="15.75" thickBot="1" x14ac:dyDescent="0.3">
      <c r="A105" s="141"/>
      <c r="B105" s="142"/>
      <c r="C105" s="143"/>
      <c r="D105" s="143"/>
      <c r="E105" s="143"/>
      <c r="F105" s="143"/>
      <c r="G105" s="143"/>
      <c r="H105" s="99"/>
      <c r="I105" s="99"/>
      <c r="J105" s="98"/>
      <c r="K105" s="99"/>
      <c r="L105" s="100"/>
    </row>
  </sheetData>
  <mergeCells count="3">
    <mergeCell ref="A77:L78"/>
    <mergeCell ref="A83:F83"/>
    <mergeCell ref="A88:F88"/>
  </mergeCells>
  <pageMargins left="0.26" right="0.23" top="0.75" bottom="0.75" header="0.3" footer="0.3"/>
  <pageSetup paperSize="9" scale="7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13" workbookViewId="0">
      <selection activeCell="E9" sqref="E9"/>
    </sheetView>
  </sheetViews>
  <sheetFormatPr defaultRowHeight="15" x14ac:dyDescent="0.25"/>
  <cols>
    <col min="1" max="1" width="12.85546875" customWidth="1"/>
    <col min="2" max="2" width="12.5703125" customWidth="1"/>
    <col min="3" max="3" width="14.28515625" customWidth="1"/>
    <col min="4" max="4" width="21.28515625" customWidth="1"/>
    <col min="5" max="5" width="15.85546875" customWidth="1"/>
    <col min="6" max="6" width="14.5703125" customWidth="1"/>
    <col min="8" max="8" width="11.85546875" customWidth="1"/>
    <col min="9" max="9" width="12" customWidth="1"/>
    <col min="10" max="10" width="10.85546875" customWidth="1"/>
  </cols>
  <sheetData>
    <row r="1" spans="1:12" s="36" customFormat="1" ht="15.75" thickBot="1" x14ac:dyDescent="0.3">
      <c r="A1" s="36" t="s">
        <v>0</v>
      </c>
      <c r="B1" s="36" t="s">
        <v>1</v>
      </c>
      <c r="C1" s="36" t="s">
        <v>3</v>
      </c>
      <c r="D1" s="36" t="s">
        <v>4</v>
      </c>
      <c r="E1" s="36" t="s">
        <v>88</v>
      </c>
      <c r="F1" s="36" t="s">
        <v>2</v>
      </c>
      <c r="G1" s="36" t="s">
        <v>5</v>
      </c>
      <c r="H1" s="151" t="s">
        <v>6</v>
      </c>
      <c r="I1" s="36" t="s">
        <v>7</v>
      </c>
      <c r="J1" s="36" t="s">
        <v>8</v>
      </c>
      <c r="K1" s="36" t="s">
        <v>9</v>
      </c>
      <c r="L1" s="36" t="s">
        <v>10</v>
      </c>
    </row>
    <row r="2" spans="1:12" x14ac:dyDescent="0.25">
      <c r="A2" s="26">
        <v>43241</v>
      </c>
      <c r="B2" s="28">
        <v>2300437410</v>
      </c>
      <c r="C2" s="28" t="s">
        <v>162</v>
      </c>
      <c r="D2" s="28" t="s">
        <v>163</v>
      </c>
      <c r="E2" s="28" t="s">
        <v>164</v>
      </c>
      <c r="F2" s="28" t="s">
        <v>165</v>
      </c>
      <c r="G2" s="28" t="s">
        <v>14</v>
      </c>
      <c r="H2" s="29">
        <v>166.78</v>
      </c>
      <c r="I2" s="28">
        <v>168.36</v>
      </c>
      <c r="J2" s="28">
        <v>190</v>
      </c>
      <c r="K2" s="28">
        <f>J2-I2</f>
        <v>21.639999999999986</v>
      </c>
      <c r="L2" s="30">
        <f>K2/J2</f>
        <v>0.11389473684210519</v>
      </c>
    </row>
    <row r="3" spans="1:12" x14ac:dyDescent="0.25">
      <c r="A3" s="11">
        <v>43241</v>
      </c>
      <c r="B3" s="13">
        <v>2300437411</v>
      </c>
      <c r="C3" s="13" t="s">
        <v>166</v>
      </c>
      <c r="D3" s="13" t="s">
        <v>163</v>
      </c>
      <c r="E3" s="13" t="s">
        <v>164</v>
      </c>
      <c r="F3" s="13" t="s">
        <v>165</v>
      </c>
      <c r="G3" s="13" t="s">
        <v>14</v>
      </c>
      <c r="H3" s="14">
        <v>166.78</v>
      </c>
      <c r="I3" s="13">
        <v>168.36</v>
      </c>
      <c r="J3" s="13">
        <v>190</v>
      </c>
      <c r="K3" s="13">
        <f t="shared" ref="K3:K11" si="0">J3-I3</f>
        <v>21.639999999999986</v>
      </c>
      <c r="L3" s="31">
        <f t="shared" ref="L3:L11" si="1">K3/J3</f>
        <v>0.11389473684210519</v>
      </c>
    </row>
    <row r="4" spans="1:12" x14ac:dyDescent="0.25">
      <c r="A4" s="11">
        <v>43241</v>
      </c>
      <c r="B4" s="13">
        <v>2300437412</v>
      </c>
      <c r="C4" s="13" t="s">
        <v>167</v>
      </c>
      <c r="D4" s="13" t="s">
        <v>163</v>
      </c>
      <c r="E4" s="13" t="s">
        <v>164</v>
      </c>
      <c r="F4" s="13" t="s">
        <v>165</v>
      </c>
      <c r="G4" s="13" t="s">
        <v>14</v>
      </c>
      <c r="H4" s="14">
        <v>166.78</v>
      </c>
      <c r="I4" s="13">
        <v>168.36</v>
      </c>
      <c r="J4" s="13">
        <v>190</v>
      </c>
      <c r="K4" s="13">
        <f t="shared" si="0"/>
        <v>21.639999999999986</v>
      </c>
      <c r="L4" s="31">
        <f t="shared" si="1"/>
        <v>0.11389473684210519</v>
      </c>
    </row>
    <row r="5" spans="1:12" x14ac:dyDescent="0.25">
      <c r="A5" s="11">
        <v>43241</v>
      </c>
      <c r="B5" s="13">
        <v>2300437655</v>
      </c>
      <c r="C5" s="13" t="s">
        <v>168</v>
      </c>
      <c r="D5" s="13" t="s">
        <v>169</v>
      </c>
      <c r="E5" s="13" t="s">
        <v>120</v>
      </c>
      <c r="F5" s="13" t="s">
        <v>170</v>
      </c>
      <c r="G5" s="13" t="s">
        <v>14</v>
      </c>
      <c r="H5" s="14">
        <v>101.6</v>
      </c>
      <c r="I5" s="13">
        <v>102.52</v>
      </c>
      <c r="J5" s="13">
        <v>113</v>
      </c>
      <c r="K5" s="13">
        <f t="shared" si="0"/>
        <v>10.480000000000004</v>
      </c>
      <c r="L5" s="31">
        <f t="shared" si="1"/>
        <v>9.2743362831858439E-2</v>
      </c>
    </row>
    <row r="6" spans="1:12" x14ac:dyDescent="0.25">
      <c r="A6" s="11">
        <v>43241</v>
      </c>
      <c r="B6" s="13">
        <v>2300437657</v>
      </c>
      <c r="C6" s="13" t="s">
        <v>171</v>
      </c>
      <c r="D6" s="13" t="s">
        <v>169</v>
      </c>
      <c r="E6" s="13" t="s">
        <v>120</v>
      </c>
      <c r="F6" s="13" t="s">
        <v>170</v>
      </c>
      <c r="G6" s="13" t="s">
        <v>14</v>
      </c>
      <c r="H6" s="14">
        <v>157.47</v>
      </c>
      <c r="I6" s="13">
        <v>158.94999999999999</v>
      </c>
      <c r="J6" s="13">
        <v>169</v>
      </c>
      <c r="K6" s="13">
        <f t="shared" si="0"/>
        <v>10.050000000000011</v>
      </c>
      <c r="L6" s="31">
        <f t="shared" si="1"/>
        <v>5.9467455621301846E-2</v>
      </c>
    </row>
    <row r="7" spans="1:12" x14ac:dyDescent="0.25">
      <c r="A7" s="11">
        <v>43241</v>
      </c>
      <c r="B7" s="13">
        <v>2300437658</v>
      </c>
      <c r="C7" s="13" t="s">
        <v>172</v>
      </c>
      <c r="D7" s="13" t="s">
        <v>169</v>
      </c>
      <c r="E7" s="13" t="s">
        <v>120</v>
      </c>
      <c r="F7" s="13" t="s">
        <v>170</v>
      </c>
      <c r="G7" s="13" t="s">
        <v>14</v>
      </c>
      <c r="H7" s="14">
        <v>157.47</v>
      </c>
      <c r="I7" s="13">
        <v>158.94999999999999</v>
      </c>
      <c r="J7" s="13">
        <v>169</v>
      </c>
      <c r="K7" s="13">
        <f t="shared" si="0"/>
        <v>10.050000000000011</v>
      </c>
      <c r="L7" s="31">
        <f t="shared" si="1"/>
        <v>5.9467455621301846E-2</v>
      </c>
    </row>
    <row r="8" spans="1:12" x14ac:dyDescent="0.25">
      <c r="A8" s="11">
        <v>43241</v>
      </c>
      <c r="B8" s="13">
        <v>2300437663</v>
      </c>
      <c r="C8" s="13" t="s">
        <v>173</v>
      </c>
      <c r="D8" s="13" t="s">
        <v>169</v>
      </c>
      <c r="E8" s="13" t="s">
        <v>120</v>
      </c>
      <c r="F8" s="13" t="s">
        <v>170</v>
      </c>
      <c r="G8" s="13" t="s">
        <v>14</v>
      </c>
      <c r="H8" s="14">
        <v>150.74</v>
      </c>
      <c r="I8" s="13">
        <v>151.88999999999999</v>
      </c>
      <c r="J8" s="13">
        <v>162</v>
      </c>
      <c r="K8" s="13">
        <f t="shared" si="0"/>
        <v>10.110000000000014</v>
      </c>
      <c r="L8" s="31">
        <f t="shared" si="1"/>
        <v>6.2407407407407495E-2</v>
      </c>
    </row>
    <row r="9" spans="1:12" x14ac:dyDescent="0.25">
      <c r="A9" s="11">
        <v>43241</v>
      </c>
      <c r="B9" s="13">
        <v>2300437664</v>
      </c>
      <c r="C9" s="13" t="s">
        <v>174</v>
      </c>
      <c r="D9" s="13" t="s">
        <v>169</v>
      </c>
      <c r="E9" s="13" t="s">
        <v>120</v>
      </c>
      <c r="F9" s="13" t="s">
        <v>170</v>
      </c>
      <c r="G9" s="13" t="s">
        <v>14</v>
      </c>
      <c r="H9" s="14">
        <v>150.74</v>
      </c>
      <c r="I9" s="13">
        <v>151.88999999999999</v>
      </c>
      <c r="J9" s="13">
        <v>162</v>
      </c>
      <c r="K9" s="13">
        <f t="shared" si="0"/>
        <v>10.110000000000014</v>
      </c>
      <c r="L9" s="31">
        <f t="shared" si="1"/>
        <v>6.2407407407407495E-2</v>
      </c>
    </row>
    <row r="10" spans="1:12" x14ac:dyDescent="0.25">
      <c r="A10" s="11">
        <v>43249</v>
      </c>
      <c r="B10" s="13">
        <v>2300440656</v>
      </c>
      <c r="C10" s="13" t="s">
        <v>175</v>
      </c>
      <c r="D10" s="13" t="s">
        <v>163</v>
      </c>
      <c r="E10" s="13" t="s">
        <v>176</v>
      </c>
      <c r="F10" s="13" t="s">
        <v>177</v>
      </c>
      <c r="G10" s="13" t="s">
        <v>14</v>
      </c>
      <c r="H10" s="14">
        <v>83.1</v>
      </c>
      <c r="I10" s="13">
        <v>83.88</v>
      </c>
      <c r="J10" s="13">
        <v>93</v>
      </c>
      <c r="K10" s="13">
        <f t="shared" si="0"/>
        <v>9.1200000000000045</v>
      </c>
      <c r="L10" s="31">
        <f t="shared" si="1"/>
        <v>9.8064516129032303E-2</v>
      </c>
    </row>
    <row r="11" spans="1:12" ht="15.75" thickBot="1" x14ac:dyDescent="0.3">
      <c r="A11" s="16">
        <v>43249</v>
      </c>
      <c r="B11" s="18">
        <v>2300440657</v>
      </c>
      <c r="C11" s="18" t="s">
        <v>178</v>
      </c>
      <c r="D11" s="18" t="s">
        <v>163</v>
      </c>
      <c r="E11" s="18" t="s">
        <v>164</v>
      </c>
      <c r="F11" s="18" t="s">
        <v>177</v>
      </c>
      <c r="G11" s="18" t="s">
        <v>14</v>
      </c>
      <c r="H11" s="19">
        <v>83.1</v>
      </c>
      <c r="I11" s="18">
        <v>83.88</v>
      </c>
      <c r="J11" s="18">
        <v>93</v>
      </c>
      <c r="K11" s="18">
        <f t="shared" si="0"/>
        <v>9.1200000000000045</v>
      </c>
      <c r="L11" s="20">
        <f t="shared" si="1"/>
        <v>9.8064516129032303E-2</v>
      </c>
    </row>
    <row r="12" spans="1:12" s="36" customFormat="1" ht="15.75" thickBot="1" x14ac:dyDescent="0.3">
      <c r="E12" s="160" t="s">
        <v>179</v>
      </c>
      <c r="F12" s="160"/>
      <c r="G12" s="160"/>
      <c r="H12" s="23">
        <f>SUM(H2:H11)</f>
        <v>1384.56</v>
      </c>
      <c r="I12" s="23">
        <f t="shared" ref="I12:K12" si="2">SUM(I2:I11)</f>
        <v>1397.04</v>
      </c>
      <c r="J12" s="23">
        <f t="shared" si="2"/>
        <v>1531</v>
      </c>
      <c r="K12" s="23">
        <f t="shared" si="2"/>
        <v>133.96000000000004</v>
      </c>
      <c r="L12" s="24">
        <f>K12/J12</f>
        <v>8.7498367080339673E-2</v>
      </c>
    </row>
    <row r="13" spans="1:12" ht="15.75" thickTop="1" x14ac:dyDescent="0.25"/>
    <row r="14" spans="1:12" ht="15.75" thickBot="1" x14ac:dyDescent="0.3"/>
    <row r="15" spans="1:12" x14ac:dyDescent="0.25">
      <c r="A15" s="265" t="s">
        <v>283</v>
      </c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7"/>
    </row>
    <row r="16" spans="1:12" ht="15.75" thickBot="1" x14ac:dyDescent="0.3">
      <c r="A16" s="268"/>
      <c r="B16" s="269"/>
      <c r="C16" s="269"/>
      <c r="D16" s="269"/>
      <c r="E16" s="269"/>
      <c r="F16" s="269"/>
      <c r="G16" s="269"/>
      <c r="H16" s="269"/>
      <c r="I16" s="269"/>
      <c r="J16" s="269"/>
      <c r="K16" s="269"/>
      <c r="L16" s="270"/>
    </row>
    <row r="17" spans="1:12" x14ac:dyDescent="0.25">
      <c r="A17" s="45" t="s">
        <v>73</v>
      </c>
      <c r="B17" s="46"/>
      <c r="C17" s="46"/>
      <c r="D17" s="46" t="s">
        <v>74</v>
      </c>
      <c r="E17" s="46"/>
      <c r="F17" s="47" t="s">
        <v>75</v>
      </c>
      <c r="G17" s="48"/>
      <c r="H17" s="49"/>
      <c r="I17" s="50"/>
      <c r="J17" s="51"/>
      <c r="K17" s="52"/>
      <c r="L17" s="53"/>
    </row>
    <row r="18" spans="1:12" x14ac:dyDescent="0.25">
      <c r="A18" s="54"/>
      <c r="B18" s="55"/>
      <c r="C18" s="55"/>
      <c r="D18" s="55"/>
      <c r="E18" s="55"/>
      <c r="F18" s="56"/>
      <c r="G18" s="57"/>
      <c r="H18" s="58"/>
      <c r="I18" s="59"/>
      <c r="J18" s="60"/>
      <c r="K18" s="61"/>
      <c r="L18" s="62"/>
    </row>
    <row r="19" spans="1:12" x14ac:dyDescent="0.25">
      <c r="A19" s="63" t="s">
        <v>76</v>
      </c>
      <c r="B19" s="64"/>
      <c r="C19" s="64"/>
      <c r="D19" s="64"/>
      <c r="E19" s="64"/>
      <c r="F19" s="65"/>
      <c r="G19" s="55"/>
      <c r="H19" s="55"/>
      <c r="I19" s="59"/>
      <c r="J19" s="60"/>
      <c r="K19" s="61"/>
      <c r="L19" s="62"/>
    </row>
    <row r="20" spans="1:12" x14ac:dyDescent="0.25">
      <c r="A20" s="54"/>
      <c r="B20" s="55"/>
      <c r="C20" s="55"/>
      <c r="D20" s="55"/>
      <c r="E20" s="55"/>
      <c r="F20" s="55"/>
      <c r="G20" s="55"/>
      <c r="H20" s="55"/>
      <c r="I20" s="59"/>
      <c r="J20" s="60" t="s">
        <v>86</v>
      </c>
      <c r="K20" s="61"/>
      <c r="L20" s="62"/>
    </row>
    <row r="21" spans="1:12" ht="15.75" thickBot="1" x14ac:dyDescent="0.3">
      <c r="A21" s="271" t="s">
        <v>77</v>
      </c>
      <c r="B21" s="272"/>
      <c r="C21" s="272"/>
      <c r="D21" s="272"/>
      <c r="E21" s="272"/>
      <c r="F21" s="272"/>
      <c r="G21" s="66"/>
      <c r="H21" s="66"/>
      <c r="I21" s="67"/>
      <c r="J21" s="68">
        <v>1384.56</v>
      </c>
      <c r="K21" s="69"/>
      <c r="L21" s="70"/>
    </row>
    <row r="22" spans="1:12" x14ac:dyDescent="0.25">
      <c r="A22" s="71"/>
      <c r="B22" s="72"/>
      <c r="C22" s="72"/>
      <c r="D22" s="72"/>
      <c r="E22" s="72"/>
      <c r="F22" s="72"/>
      <c r="G22" s="58"/>
      <c r="H22" s="58"/>
      <c r="I22" s="73"/>
      <c r="J22" s="74"/>
      <c r="K22" s="69"/>
      <c r="L22" s="70"/>
    </row>
    <row r="23" spans="1:12" x14ac:dyDescent="0.25">
      <c r="A23" s="138" t="s">
        <v>78</v>
      </c>
      <c r="B23" s="76"/>
      <c r="C23" s="77"/>
      <c r="D23" s="77"/>
      <c r="E23" s="77"/>
      <c r="F23" s="77"/>
      <c r="G23" s="77"/>
      <c r="H23" s="77"/>
      <c r="I23" s="77"/>
      <c r="J23" s="78">
        <v>0</v>
      </c>
      <c r="K23" s="79"/>
      <c r="L23" s="80"/>
    </row>
    <row r="24" spans="1:12" x14ac:dyDescent="0.25">
      <c r="A24" s="54"/>
      <c r="B24" s="55"/>
      <c r="C24" s="55"/>
      <c r="D24" s="55"/>
      <c r="E24" s="55"/>
      <c r="F24" s="55"/>
      <c r="G24" s="55"/>
      <c r="H24" s="55"/>
      <c r="I24" s="59"/>
      <c r="J24" s="60">
        <v>0</v>
      </c>
      <c r="K24" s="61"/>
      <c r="L24" s="62"/>
    </row>
    <row r="25" spans="1:12" ht="15.75" thickBot="1" x14ac:dyDescent="0.3">
      <c r="A25" s="273" t="s">
        <v>79</v>
      </c>
      <c r="B25" s="274"/>
      <c r="C25" s="274"/>
      <c r="D25" s="274"/>
      <c r="E25" s="274"/>
      <c r="F25" s="274"/>
      <c r="G25" s="81"/>
      <c r="H25" s="81"/>
      <c r="I25" s="82"/>
      <c r="J25" s="83">
        <f>SUM(J21:J23)</f>
        <v>1384.56</v>
      </c>
      <c r="K25" s="69"/>
      <c r="L25" s="70"/>
    </row>
    <row r="26" spans="1:12" ht="15.75" thickTop="1" x14ac:dyDescent="0.25">
      <c r="A26" s="54"/>
      <c r="B26" s="55"/>
      <c r="C26" s="55"/>
      <c r="D26" s="55"/>
      <c r="E26" s="55"/>
      <c r="F26" s="55"/>
      <c r="G26" s="84"/>
      <c r="H26" s="55"/>
      <c r="I26" s="59"/>
      <c r="J26" s="60"/>
      <c r="K26" s="61"/>
      <c r="L26" s="62"/>
    </row>
    <row r="27" spans="1:12" x14ac:dyDescent="0.25">
      <c r="A27" s="85" t="s">
        <v>80</v>
      </c>
      <c r="B27" s="86"/>
      <c r="C27" s="86"/>
      <c r="D27" s="55"/>
      <c r="E27" s="55"/>
      <c r="F27" s="55"/>
      <c r="G27" s="55"/>
      <c r="H27" s="87"/>
      <c r="I27" s="87"/>
      <c r="J27" s="88"/>
      <c r="K27" s="89"/>
      <c r="L27" s="62"/>
    </row>
    <row r="28" spans="1:12" x14ac:dyDescent="0.25">
      <c r="A28" s="85"/>
      <c r="B28" s="86"/>
      <c r="C28" s="86"/>
      <c r="D28" s="55"/>
      <c r="E28" s="55"/>
      <c r="F28" s="55"/>
      <c r="G28" s="55"/>
      <c r="H28" s="87"/>
      <c r="I28" s="87"/>
      <c r="J28" s="88"/>
      <c r="K28" s="89"/>
      <c r="L28" s="62"/>
    </row>
    <row r="29" spans="1:12" x14ac:dyDescent="0.25">
      <c r="A29" s="90" t="s">
        <v>81</v>
      </c>
      <c r="B29" s="58"/>
      <c r="C29" s="58"/>
      <c r="D29" s="55"/>
      <c r="E29" s="84"/>
      <c r="F29" s="55"/>
      <c r="G29" s="84"/>
      <c r="H29" s="87"/>
      <c r="I29" s="87"/>
      <c r="J29" s="88"/>
      <c r="K29" s="89"/>
      <c r="L29" s="62"/>
    </row>
    <row r="30" spans="1:12" x14ac:dyDescent="0.25">
      <c r="A30" s="90"/>
      <c r="B30" s="58"/>
      <c r="C30" s="58"/>
      <c r="D30" s="55"/>
      <c r="E30" s="55"/>
      <c r="F30" s="55"/>
      <c r="G30" s="55"/>
      <c r="H30" s="87"/>
      <c r="I30" s="87"/>
      <c r="J30" s="88"/>
      <c r="K30" s="89"/>
      <c r="L30" s="62"/>
    </row>
    <row r="31" spans="1:12" x14ac:dyDescent="0.25">
      <c r="A31" s="54"/>
      <c r="B31" s="55"/>
      <c r="C31" s="55"/>
      <c r="D31" s="55"/>
      <c r="E31" s="55"/>
      <c r="F31" s="55"/>
      <c r="G31" s="55"/>
      <c r="H31" s="87"/>
      <c r="I31" s="87"/>
      <c r="J31" s="88"/>
      <c r="K31" s="89"/>
      <c r="L31" s="62"/>
    </row>
    <row r="32" spans="1:12" x14ac:dyDescent="0.25">
      <c r="A32" s="90" t="s">
        <v>81</v>
      </c>
      <c r="B32" s="58"/>
      <c r="C32" s="58"/>
      <c r="D32" s="55"/>
      <c r="E32" s="84"/>
      <c r="F32" s="55"/>
      <c r="G32" s="84"/>
      <c r="H32" s="87"/>
      <c r="I32" s="87"/>
      <c r="J32" s="88"/>
      <c r="K32" s="89"/>
      <c r="L32" s="62"/>
    </row>
    <row r="33" spans="1:12" x14ac:dyDescent="0.25">
      <c r="A33" s="90"/>
      <c r="B33" s="58"/>
      <c r="C33" s="58"/>
      <c r="D33" s="55"/>
      <c r="E33" s="84"/>
      <c r="F33" s="55"/>
      <c r="G33" s="84"/>
      <c r="H33" s="87"/>
      <c r="I33" s="87"/>
      <c r="J33" s="88"/>
      <c r="K33" s="89"/>
      <c r="L33" s="62"/>
    </row>
    <row r="34" spans="1:12" x14ac:dyDescent="0.25">
      <c r="A34" s="54"/>
      <c r="B34" s="55"/>
      <c r="C34" s="55"/>
      <c r="D34" s="55"/>
      <c r="E34" s="55"/>
      <c r="F34" s="55"/>
      <c r="G34" s="58"/>
      <c r="H34" s="87"/>
      <c r="I34" s="87"/>
      <c r="J34" s="88"/>
      <c r="K34" s="89"/>
      <c r="L34" s="62"/>
    </row>
    <row r="35" spans="1:12" x14ac:dyDescent="0.25">
      <c r="A35" s="90" t="s">
        <v>81</v>
      </c>
      <c r="B35" s="58"/>
      <c r="C35" s="58"/>
      <c r="D35" s="55"/>
      <c r="E35" s="84"/>
      <c r="F35" s="55"/>
      <c r="G35" s="84"/>
      <c r="H35" s="87"/>
      <c r="I35" s="87"/>
      <c r="J35" s="88"/>
      <c r="K35" s="89"/>
      <c r="L35" s="62"/>
    </row>
    <row r="36" spans="1:12" x14ac:dyDescent="0.25">
      <c r="A36" s="91"/>
      <c r="B36" s="92"/>
      <c r="C36" s="92"/>
      <c r="D36" s="55"/>
      <c r="E36" s="55"/>
      <c r="F36" s="55"/>
      <c r="G36" s="84"/>
      <c r="H36" s="87"/>
      <c r="I36" s="87"/>
      <c r="J36" s="88"/>
      <c r="K36" s="89"/>
      <c r="L36" s="62"/>
    </row>
    <row r="37" spans="1:12" x14ac:dyDescent="0.25">
      <c r="A37" s="93"/>
      <c r="B37" s="87"/>
      <c r="C37" s="87"/>
      <c r="D37" s="87"/>
      <c r="E37" s="87"/>
      <c r="F37" s="87"/>
      <c r="G37" s="87"/>
      <c r="H37" s="87"/>
      <c r="I37" s="87"/>
      <c r="J37" s="88"/>
      <c r="K37" s="89"/>
      <c r="L37" s="62"/>
    </row>
    <row r="38" spans="1:12" x14ac:dyDescent="0.25">
      <c r="A38" s="94" t="s">
        <v>82</v>
      </c>
      <c r="B38" s="95"/>
      <c r="C38" s="139"/>
      <c r="D38" s="139"/>
      <c r="E38" s="139"/>
      <c r="F38" s="139"/>
      <c r="G38" s="139"/>
      <c r="H38" s="87"/>
      <c r="I38" s="87"/>
      <c r="J38" s="88"/>
      <c r="K38" s="89"/>
      <c r="L38" s="62"/>
    </row>
    <row r="39" spans="1:12" x14ac:dyDescent="0.25">
      <c r="A39" s="140"/>
      <c r="B39" s="95"/>
      <c r="C39" s="139"/>
      <c r="D39" s="139"/>
      <c r="E39" s="139"/>
      <c r="F39" s="139"/>
      <c r="G39" s="139"/>
      <c r="H39" s="87"/>
      <c r="I39" s="87"/>
      <c r="J39" s="88"/>
      <c r="K39" s="89"/>
      <c r="L39" s="62"/>
    </row>
    <row r="40" spans="1:12" x14ac:dyDescent="0.25">
      <c r="A40" s="140"/>
      <c r="B40" s="95"/>
      <c r="C40" s="139"/>
      <c r="D40" s="139"/>
      <c r="E40" s="139"/>
      <c r="F40" s="139"/>
      <c r="G40" s="139"/>
      <c r="H40" s="87"/>
      <c r="I40" s="87"/>
      <c r="J40" s="88"/>
      <c r="K40" s="89"/>
      <c r="L40" s="62"/>
    </row>
    <row r="41" spans="1:12" x14ac:dyDescent="0.25">
      <c r="A41" s="140"/>
      <c r="B41" s="95"/>
      <c r="C41" s="139"/>
      <c r="D41" s="139"/>
      <c r="E41" s="139"/>
      <c r="F41" s="139"/>
      <c r="G41" s="139"/>
      <c r="H41" s="87"/>
      <c r="I41" s="87"/>
      <c r="J41" s="88"/>
      <c r="K41" s="89"/>
      <c r="L41" s="62"/>
    </row>
    <row r="42" spans="1:12" ht="15.75" thickBot="1" x14ac:dyDescent="0.3">
      <c r="A42" s="141"/>
      <c r="B42" s="142"/>
      <c r="C42" s="143"/>
      <c r="D42" s="143"/>
      <c r="E42" s="143"/>
      <c r="F42" s="143"/>
      <c r="G42" s="143"/>
      <c r="H42" s="97"/>
      <c r="I42" s="97"/>
      <c r="J42" s="98"/>
      <c r="K42" s="99"/>
      <c r="L42" s="100"/>
    </row>
    <row r="43" spans="1:12" x14ac:dyDescent="0.25">
      <c r="A43" s="101"/>
      <c r="B43" s="102"/>
      <c r="C43" s="101"/>
      <c r="D43" s="101"/>
      <c r="E43" s="101"/>
      <c r="F43" s="101"/>
      <c r="G43" s="101"/>
      <c r="H43" s="104"/>
      <c r="I43" s="104"/>
      <c r="J43" s="104"/>
      <c r="K43" s="104"/>
      <c r="L43" s="132"/>
    </row>
  </sheetData>
  <mergeCells count="3">
    <mergeCell ref="A15:L16"/>
    <mergeCell ref="A21:F21"/>
    <mergeCell ref="A25:F25"/>
  </mergeCells>
  <pageMargins left="0.7" right="0.7" top="0.3" bottom="0.33" header="0.3" footer="0.3"/>
  <pageSetup paperSize="9" scale="8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opLeftCell="A18" workbookViewId="0">
      <selection activeCell="A40" sqref="A40:L68"/>
    </sheetView>
  </sheetViews>
  <sheetFormatPr defaultColWidth="13.5703125" defaultRowHeight="15" x14ac:dyDescent="0.25"/>
  <cols>
    <col min="1" max="1" width="13.5703125" style="41"/>
    <col min="2" max="2" width="15.140625" style="41" customWidth="1"/>
    <col min="3" max="3" width="17.140625" style="41" customWidth="1"/>
    <col min="4" max="4" width="18" style="41" customWidth="1"/>
    <col min="5" max="5" width="17.140625" style="41" customWidth="1"/>
    <col min="6" max="6" width="13.5703125" style="41"/>
    <col min="7" max="7" width="5.7109375" style="41" customWidth="1"/>
    <col min="8" max="8" width="13.140625" style="189" customWidth="1"/>
    <col min="9" max="9" width="11.28515625" style="189" customWidth="1"/>
    <col min="10" max="10" width="12.28515625" style="189" customWidth="1"/>
    <col min="11" max="11" width="10.5703125" style="189" customWidth="1"/>
    <col min="12" max="12" width="4.5703125" style="41" customWidth="1"/>
    <col min="13" max="16384" width="13.5703125" style="41"/>
  </cols>
  <sheetData>
    <row r="1" spans="1:12" ht="15.75" thickBot="1" x14ac:dyDescent="0.3">
      <c r="A1" s="174" t="s">
        <v>0</v>
      </c>
      <c r="B1" s="175" t="s">
        <v>294</v>
      </c>
      <c r="C1" s="175" t="s">
        <v>295</v>
      </c>
      <c r="D1" s="175" t="s">
        <v>4</v>
      </c>
      <c r="E1" s="175" t="s">
        <v>88</v>
      </c>
      <c r="F1" s="175" t="s">
        <v>2</v>
      </c>
      <c r="G1" s="175" t="s">
        <v>5</v>
      </c>
      <c r="H1" s="176" t="s">
        <v>6</v>
      </c>
      <c r="I1" s="176" t="s">
        <v>7</v>
      </c>
      <c r="J1" s="176" t="s">
        <v>8</v>
      </c>
      <c r="K1" s="176" t="s">
        <v>9</v>
      </c>
      <c r="L1" s="177" t="s">
        <v>10</v>
      </c>
    </row>
    <row r="2" spans="1:12" x14ac:dyDescent="0.25">
      <c r="A2" s="152">
        <v>43255</v>
      </c>
      <c r="B2" s="153">
        <v>2300442570</v>
      </c>
      <c r="C2" s="153" t="s">
        <v>296</v>
      </c>
      <c r="D2" s="153" t="s">
        <v>62</v>
      </c>
      <c r="E2" s="153" t="s">
        <v>297</v>
      </c>
      <c r="F2" s="153" t="s">
        <v>298</v>
      </c>
      <c r="G2" s="153" t="s">
        <v>23</v>
      </c>
      <c r="H2" s="178">
        <v>7833</v>
      </c>
      <c r="I2" s="178">
        <v>7900</v>
      </c>
      <c r="J2" s="178">
        <v>9500</v>
      </c>
      <c r="K2" s="178">
        <f>J2-I2:I2</f>
        <v>1600</v>
      </c>
      <c r="L2" s="179">
        <f>K2/J2</f>
        <v>0.16842105263157894</v>
      </c>
    </row>
    <row r="3" spans="1:12" x14ac:dyDescent="0.25">
      <c r="A3" s="155">
        <v>43256</v>
      </c>
      <c r="B3" s="156">
        <v>2300442682</v>
      </c>
      <c r="C3" s="156" t="s">
        <v>299</v>
      </c>
      <c r="D3" s="156" t="s">
        <v>107</v>
      </c>
      <c r="E3" s="156" t="s">
        <v>144</v>
      </c>
      <c r="F3" s="156" t="s">
        <v>300</v>
      </c>
      <c r="G3" s="156" t="s">
        <v>23</v>
      </c>
      <c r="H3" s="180">
        <v>8866.5</v>
      </c>
      <c r="I3" s="180">
        <v>9500</v>
      </c>
      <c r="J3" s="180">
        <v>9500</v>
      </c>
      <c r="K3" s="180">
        <f t="shared" ref="K3:K15" si="0">J3-I3:I3</f>
        <v>0</v>
      </c>
      <c r="L3" s="181">
        <f t="shared" ref="L3:L15" si="1">K3/J3</f>
        <v>0</v>
      </c>
    </row>
    <row r="4" spans="1:12" x14ac:dyDescent="0.25">
      <c r="A4" s="155">
        <v>43259</v>
      </c>
      <c r="B4" s="156">
        <v>2300443776</v>
      </c>
      <c r="C4" s="156" t="s">
        <v>301</v>
      </c>
      <c r="D4" s="156" t="s">
        <v>107</v>
      </c>
      <c r="E4" s="156" t="s">
        <v>144</v>
      </c>
      <c r="F4" s="156" t="s">
        <v>302</v>
      </c>
      <c r="G4" s="156" t="s">
        <v>23</v>
      </c>
      <c r="H4" s="180">
        <v>11793</v>
      </c>
      <c r="I4" s="180">
        <v>12450</v>
      </c>
      <c r="J4" s="180">
        <v>12450</v>
      </c>
      <c r="K4" s="180">
        <f t="shared" si="0"/>
        <v>0</v>
      </c>
      <c r="L4" s="181">
        <f t="shared" si="1"/>
        <v>0</v>
      </c>
    </row>
    <row r="5" spans="1:12" x14ac:dyDescent="0.25">
      <c r="A5" s="155">
        <v>43259</v>
      </c>
      <c r="B5" s="156">
        <v>2300443838</v>
      </c>
      <c r="C5" s="156" t="s">
        <v>303</v>
      </c>
      <c r="D5" s="156" t="s">
        <v>22</v>
      </c>
      <c r="E5" s="156" t="s">
        <v>105</v>
      </c>
      <c r="F5" s="156" t="s">
        <v>304</v>
      </c>
      <c r="G5" s="156" t="s">
        <v>23</v>
      </c>
      <c r="H5" s="180">
        <v>11793</v>
      </c>
      <c r="I5" s="180">
        <v>11900</v>
      </c>
      <c r="J5" s="180">
        <v>12900</v>
      </c>
      <c r="K5" s="180">
        <f t="shared" si="0"/>
        <v>1000</v>
      </c>
      <c r="L5" s="181">
        <f t="shared" si="1"/>
        <v>7.7519379844961239E-2</v>
      </c>
    </row>
    <row r="6" spans="1:12" x14ac:dyDescent="0.25">
      <c r="A6" s="155">
        <v>43259</v>
      </c>
      <c r="B6" s="156">
        <v>2300443839</v>
      </c>
      <c r="C6" s="156" t="s">
        <v>305</v>
      </c>
      <c r="D6" s="156" t="s">
        <v>22</v>
      </c>
      <c r="E6" s="156" t="s">
        <v>105</v>
      </c>
      <c r="F6" s="156" t="s">
        <v>304</v>
      </c>
      <c r="G6" s="156" t="s">
        <v>23</v>
      </c>
      <c r="H6" s="180">
        <v>11793</v>
      </c>
      <c r="I6" s="180">
        <v>11900</v>
      </c>
      <c r="J6" s="180">
        <v>12900</v>
      </c>
      <c r="K6" s="180">
        <f t="shared" si="0"/>
        <v>1000</v>
      </c>
      <c r="L6" s="181">
        <f t="shared" si="1"/>
        <v>7.7519379844961239E-2</v>
      </c>
    </row>
    <row r="7" spans="1:12" x14ac:dyDescent="0.25">
      <c r="A7" s="155">
        <v>43259</v>
      </c>
      <c r="B7" s="156">
        <v>2300444015</v>
      </c>
      <c r="C7" s="156" t="s">
        <v>306</v>
      </c>
      <c r="D7" s="156" t="s">
        <v>107</v>
      </c>
      <c r="E7" s="156" t="s">
        <v>144</v>
      </c>
      <c r="F7" s="156" t="s">
        <v>307</v>
      </c>
      <c r="G7" s="156" t="s">
        <v>23</v>
      </c>
      <c r="H7" s="180">
        <v>3916.5</v>
      </c>
      <c r="I7" s="180">
        <v>4500</v>
      </c>
      <c r="J7" s="180">
        <v>4500</v>
      </c>
      <c r="K7" s="180">
        <f t="shared" si="0"/>
        <v>0</v>
      </c>
      <c r="L7" s="181">
        <f t="shared" si="1"/>
        <v>0</v>
      </c>
    </row>
    <row r="8" spans="1:12" x14ac:dyDescent="0.25">
      <c r="A8" s="155">
        <v>43259</v>
      </c>
      <c r="B8" s="156">
        <v>2300444089</v>
      </c>
      <c r="C8" s="156" t="s">
        <v>308</v>
      </c>
      <c r="D8" s="156" t="s">
        <v>22</v>
      </c>
      <c r="E8" s="156" t="s">
        <v>105</v>
      </c>
      <c r="F8" s="156" t="s">
        <v>309</v>
      </c>
      <c r="G8" s="156" t="s">
        <v>23</v>
      </c>
      <c r="H8" s="180">
        <v>5896.5</v>
      </c>
      <c r="I8" s="180">
        <v>5950</v>
      </c>
      <c r="J8" s="180">
        <v>6950</v>
      </c>
      <c r="K8" s="180">
        <f t="shared" si="0"/>
        <v>1000</v>
      </c>
      <c r="L8" s="181">
        <f t="shared" si="1"/>
        <v>0.14388489208633093</v>
      </c>
    </row>
    <row r="9" spans="1:12" x14ac:dyDescent="0.25">
      <c r="A9" s="155">
        <v>43263</v>
      </c>
      <c r="B9" s="156">
        <v>2300444757</v>
      </c>
      <c r="C9" s="156" t="s">
        <v>310</v>
      </c>
      <c r="D9" s="156" t="s">
        <v>22</v>
      </c>
      <c r="E9" s="156" t="s">
        <v>105</v>
      </c>
      <c r="F9" s="156" t="s">
        <v>311</v>
      </c>
      <c r="G9" s="156" t="s">
        <v>23</v>
      </c>
      <c r="H9" s="180">
        <v>11793</v>
      </c>
      <c r="I9" s="180">
        <v>11900</v>
      </c>
      <c r="J9" s="180">
        <v>12900</v>
      </c>
      <c r="K9" s="180">
        <f t="shared" si="0"/>
        <v>1000</v>
      </c>
      <c r="L9" s="181">
        <f t="shared" si="1"/>
        <v>7.7519379844961239E-2</v>
      </c>
    </row>
    <row r="10" spans="1:12" x14ac:dyDescent="0.25">
      <c r="A10" s="155">
        <v>43263</v>
      </c>
      <c r="B10" s="156">
        <v>2300444878</v>
      </c>
      <c r="C10" s="156" t="s">
        <v>312</v>
      </c>
      <c r="D10" s="156" t="s">
        <v>65</v>
      </c>
      <c r="E10" s="156" t="s">
        <v>313</v>
      </c>
      <c r="F10" s="156" t="s">
        <v>314</v>
      </c>
      <c r="G10" s="156" t="s">
        <v>23</v>
      </c>
      <c r="H10" s="180">
        <v>11793</v>
      </c>
      <c r="I10" s="180">
        <v>11900</v>
      </c>
      <c r="J10" s="180">
        <v>13400</v>
      </c>
      <c r="K10" s="180">
        <f t="shared" si="0"/>
        <v>1500</v>
      </c>
      <c r="L10" s="181">
        <f t="shared" si="1"/>
        <v>0.11194029850746269</v>
      </c>
    </row>
    <row r="11" spans="1:12" x14ac:dyDescent="0.25">
      <c r="A11" s="155">
        <v>43263</v>
      </c>
      <c r="B11" s="156">
        <v>2300444879</v>
      </c>
      <c r="C11" s="156" t="s">
        <v>315</v>
      </c>
      <c r="D11" s="156" t="s">
        <v>65</v>
      </c>
      <c r="E11" s="156" t="s">
        <v>313</v>
      </c>
      <c r="F11" s="156" t="s">
        <v>314</v>
      </c>
      <c r="G11" s="156" t="s">
        <v>23</v>
      </c>
      <c r="H11" s="180">
        <v>11793</v>
      </c>
      <c r="I11" s="180">
        <v>11900</v>
      </c>
      <c r="J11" s="180">
        <v>13400</v>
      </c>
      <c r="K11" s="180">
        <f t="shared" si="0"/>
        <v>1500</v>
      </c>
      <c r="L11" s="181">
        <f t="shared" si="1"/>
        <v>0.11194029850746269</v>
      </c>
    </row>
    <row r="12" spans="1:12" x14ac:dyDescent="0.25">
      <c r="A12" s="155">
        <v>43265</v>
      </c>
      <c r="B12" s="156">
        <v>2300445786</v>
      </c>
      <c r="C12" s="156" t="s">
        <v>316</v>
      </c>
      <c r="D12" s="156" t="s">
        <v>65</v>
      </c>
      <c r="E12" s="156" t="s">
        <v>313</v>
      </c>
      <c r="F12" s="156" t="s">
        <v>317</v>
      </c>
      <c r="G12" s="156" t="s">
        <v>23</v>
      </c>
      <c r="H12" s="180">
        <v>11793</v>
      </c>
      <c r="I12" s="180">
        <v>11900</v>
      </c>
      <c r="J12" s="180">
        <v>13400</v>
      </c>
      <c r="K12" s="180">
        <f t="shared" si="0"/>
        <v>1500</v>
      </c>
      <c r="L12" s="181">
        <f t="shared" si="1"/>
        <v>0.11194029850746269</v>
      </c>
    </row>
    <row r="13" spans="1:12" x14ac:dyDescent="0.25">
      <c r="A13" s="155">
        <v>43265</v>
      </c>
      <c r="B13" s="156">
        <v>2300445787</v>
      </c>
      <c r="C13" s="156" t="s">
        <v>318</v>
      </c>
      <c r="D13" s="156" t="s">
        <v>65</v>
      </c>
      <c r="E13" s="156" t="s">
        <v>313</v>
      </c>
      <c r="F13" s="156" t="s">
        <v>317</v>
      </c>
      <c r="G13" s="156" t="s">
        <v>23</v>
      </c>
      <c r="H13" s="180">
        <v>11793</v>
      </c>
      <c r="I13" s="180">
        <v>11900</v>
      </c>
      <c r="J13" s="180">
        <v>13400</v>
      </c>
      <c r="K13" s="180">
        <f t="shared" si="0"/>
        <v>1500</v>
      </c>
      <c r="L13" s="181">
        <f t="shared" si="1"/>
        <v>0.11194029850746269</v>
      </c>
    </row>
    <row r="14" spans="1:12" x14ac:dyDescent="0.25">
      <c r="A14" s="155">
        <v>43265</v>
      </c>
      <c r="B14" s="156">
        <v>2300445792</v>
      </c>
      <c r="C14" s="156" t="s">
        <v>21</v>
      </c>
      <c r="D14" s="156" t="s">
        <v>22</v>
      </c>
      <c r="E14" s="156" t="s">
        <v>105</v>
      </c>
      <c r="F14" s="156" t="s">
        <v>319</v>
      </c>
      <c r="G14" s="156" t="s">
        <v>23</v>
      </c>
      <c r="H14" s="180">
        <v>5896.5</v>
      </c>
      <c r="I14" s="180">
        <v>5950</v>
      </c>
      <c r="J14" s="180">
        <v>6950</v>
      </c>
      <c r="K14" s="180">
        <f t="shared" si="0"/>
        <v>1000</v>
      </c>
      <c r="L14" s="181">
        <f t="shared" si="1"/>
        <v>0.14388489208633093</v>
      </c>
    </row>
    <row r="15" spans="1:12" ht="15.75" thickBot="1" x14ac:dyDescent="0.3">
      <c r="A15" s="158">
        <v>43265</v>
      </c>
      <c r="B15" s="159">
        <v>2300445808</v>
      </c>
      <c r="C15" s="159" t="s">
        <v>320</v>
      </c>
      <c r="D15" s="159" t="s">
        <v>22</v>
      </c>
      <c r="E15" s="159" t="s">
        <v>105</v>
      </c>
      <c r="F15" s="182" t="s">
        <v>321</v>
      </c>
      <c r="G15" s="182" t="s">
        <v>23</v>
      </c>
      <c r="H15" s="183">
        <v>5896.5</v>
      </c>
      <c r="I15" s="183">
        <v>5950</v>
      </c>
      <c r="J15" s="183">
        <v>6950</v>
      </c>
      <c r="K15" s="183">
        <f t="shared" si="0"/>
        <v>1000</v>
      </c>
      <c r="L15" s="184">
        <f t="shared" si="1"/>
        <v>0.14388489208633093</v>
      </c>
    </row>
    <row r="16" spans="1:12" s="185" customFormat="1" ht="15.75" thickBot="1" x14ac:dyDescent="0.3">
      <c r="F16" s="186" t="s">
        <v>179</v>
      </c>
      <c r="G16" s="186"/>
      <c r="H16" s="187">
        <f>SUM(H2:H15)</f>
        <v>132649.5</v>
      </c>
      <c r="I16" s="187">
        <f t="shared" ref="I16:K16" si="2">SUM(I2:I15)</f>
        <v>135500</v>
      </c>
      <c r="J16" s="187">
        <f t="shared" si="2"/>
        <v>149100</v>
      </c>
      <c r="K16" s="187">
        <f t="shared" si="2"/>
        <v>13600</v>
      </c>
      <c r="L16" s="188">
        <f>K16/J16</f>
        <v>9.1213950368879942E-2</v>
      </c>
    </row>
    <row r="17" spans="1:11" s="185" customFormat="1" ht="16.5" thickTop="1" thickBot="1" x14ac:dyDescent="0.3">
      <c r="C17" s="201" t="s">
        <v>333</v>
      </c>
      <c r="F17" s="201"/>
      <c r="H17" s="196"/>
      <c r="I17" s="196"/>
      <c r="J17" s="196"/>
      <c r="K17" s="196"/>
    </row>
    <row r="18" spans="1:11" x14ac:dyDescent="0.25">
      <c r="A18" s="190">
        <v>43256</v>
      </c>
      <c r="B18" s="191">
        <v>2300443026</v>
      </c>
      <c r="C18" s="153" t="s">
        <v>322</v>
      </c>
      <c r="D18" s="153"/>
      <c r="E18" s="153" t="s">
        <v>323</v>
      </c>
      <c r="F18" s="153" t="s">
        <v>334</v>
      </c>
      <c r="G18" s="153" t="s">
        <v>71</v>
      </c>
      <c r="H18" s="154">
        <v>8866.5</v>
      </c>
    </row>
    <row r="19" spans="1:11" x14ac:dyDescent="0.25">
      <c r="A19" s="192">
        <v>43256</v>
      </c>
      <c r="B19" s="156">
        <v>2300443026</v>
      </c>
      <c r="C19" s="156" t="s">
        <v>322</v>
      </c>
      <c r="D19" s="156"/>
      <c r="E19" s="156" t="s">
        <v>323</v>
      </c>
      <c r="F19" s="156" t="s">
        <v>334</v>
      </c>
      <c r="G19" s="156" t="s">
        <v>71</v>
      </c>
      <c r="H19" s="157">
        <v>7876.5</v>
      </c>
    </row>
    <row r="20" spans="1:11" x14ac:dyDescent="0.25">
      <c r="A20" s="192">
        <v>43256</v>
      </c>
      <c r="B20" s="156">
        <v>2300443027</v>
      </c>
      <c r="C20" s="156" t="s">
        <v>324</v>
      </c>
      <c r="D20" s="156"/>
      <c r="E20" s="156" t="s">
        <v>323</v>
      </c>
      <c r="F20" s="156" t="s">
        <v>334</v>
      </c>
      <c r="G20" s="156" t="s">
        <v>71</v>
      </c>
      <c r="H20" s="157">
        <v>8866.5</v>
      </c>
    </row>
    <row r="21" spans="1:11" x14ac:dyDescent="0.25">
      <c r="A21" s="192">
        <v>43256</v>
      </c>
      <c r="B21" s="156">
        <v>2300443027</v>
      </c>
      <c r="C21" s="156" t="s">
        <v>324</v>
      </c>
      <c r="D21" s="156"/>
      <c r="E21" s="156" t="s">
        <v>323</v>
      </c>
      <c r="F21" s="156" t="s">
        <v>334</v>
      </c>
      <c r="G21" s="156" t="s">
        <v>71</v>
      </c>
      <c r="H21" s="157">
        <v>7876.5</v>
      </c>
    </row>
    <row r="22" spans="1:11" x14ac:dyDescent="0.25">
      <c r="A22" s="192">
        <v>43256</v>
      </c>
      <c r="B22" s="156">
        <v>2300443030</v>
      </c>
      <c r="C22" s="156" t="s">
        <v>325</v>
      </c>
      <c r="D22" s="156"/>
      <c r="E22" s="156" t="s">
        <v>323</v>
      </c>
      <c r="F22" s="156" t="s">
        <v>334</v>
      </c>
      <c r="G22" s="156" t="s">
        <v>71</v>
      </c>
      <c r="H22" s="157">
        <v>8866.5</v>
      </c>
    </row>
    <row r="23" spans="1:11" x14ac:dyDescent="0.25">
      <c r="A23" s="192">
        <v>43256</v>
      </c>
      <c r="B23" s="156">
        <v>2300443030</v>
      </c>
      <c r="C23" s="156" t="s">
        <v>325</v>
      </c>
      <c r="D23" s="156"/>
      <c r="E23" s="156" t="s">
        <v>323</v>
      </c>
      <c r="F23" s="156" t="s">
        <v>334</v>
      </c>
      <c r="G23" s="156" t="s">
        <v>71</v>
      </c>
      <c r="H23" s="157">
        <v>8866.5</v>
      </c>
    </row>
    <row r="24" spans="1:11" x14ac:dyDescent="0.25">
      <c r="A24" s="192">
        <v>43256</v>
      </c>
      <c r="B24" s="156">
        <v>2300443031</v>
      </c>
      <c r="C24" s="156" t="s">
        <v>326</v>
      </c>
      <c r="D24" s="156"/>
      <c r="E24" s="156" t="s">
        <v>323</v>
      </c>
      <c r="F24" s="156" t="s">
        <v>334</v>
      </c>
      <c r="G24" s="156" t="s">
        <v>71</v>
      </c>
      <c r="H24" s="157">
        <v>8866.5</v>
      </c>
    </row>
    <row r="25" spans="1:11" x14ac:dyDescent="0.25">
      <c r="A25" s="192">
        <v>43256</v>
      </c>
      <c r="B25" s="156">
        <v>2300443031</v>
      </c>
      <c r="C25" s="156" t="s">
        <v>326</v>
      </c>
      <c r="D25" s="156"/>
      <c r="E25" s="156" t="s">
        <v>323</v>
      </c>
      <c r="F25" s="156" t="s">
        <v>334</v>
      </c>
      <c r="G25" s="156" t="s">
        <v>71</v>
      </c>
      <c r="H25" s="157">
        <v>7876.5</v>
      </c>
    </row>
    <row r="26" spans="1:11" x14ac:dyDescent="0.25">
      <c r="A26" s="192">
        <v>43256</v>
      </c>
      <c r="B26" s="156">
        <v>2300443255</v>
      </c>
      <c r="C26" s="156" t="s">
        <v>327</v>
      </c>
      <c r="D26" s="156"/>
      <c r="E26" s="156" t="s">
        <v>105</v>
      </c>
      <c r="F26" s="156" t="s">
        <v>335</v>
      </c>
      <c r="G26" s="156" t="s">
        <v>71</v>
      </c>
      <c r="H26" s="157">
        <v>3916.5</v>
      </c>
    </row>
    <row r="27" spans="1:11" x14ac:dyDescent="0.25">
      <c r="A27" s="192">
        <v>43256</v>
      </c>
      <c r="B27" s="156">
        <v>2300443255</v>
      </c>
      <c r="C27" s="156" t="s">
        <v>327</v>
      </c>
      <c r="D27" s="156"/>
      <c r="E27" s="156" t="s">
        <v>105</v>
      </c>
      <c r="F27" s="156" t="s">
        <v>335</v>
      </c>
      <c r="G27" s="156" t="s">
        <v>71</v>
      </c>
      <c r="H27" s="157">
        <v>3916.5</v>
      </c>
    </row>
    <row r="28" spans="1:11" x14ac:dyDescent="0.25">
      <c r="A28" s="192">
        <v>43259</v>
      </c>
      <c r="B28" s="156">
        <v>2300444111</v>
      </c>
      <c r="C28" s="156" t="s">
        <v>328</v>
      </c>
      <c r="D28" s="156"/>
      <c r="E28" s="156" t="s">
        <v>105</v>
      </c>
      <c r="F28" s="156" t="s">
        <v>335</v>
      </c>
      <c r="G28" s="156" t="s">
        <v>71</v>
      </c>
      <c r="H28" s="157">
        <v>5896.5</v>
      </c>
    </row>
    <row r="29" spans="1:11" ht="15.75" thickBot="1" x14ac:dyDescent="0.3">
      <c r="A29" s="193">
        <v>43259</v>
      </c>
      <c r="B29" s="159">
        <v>2300444111</v>
      </c>
      <c r="C29" s="159" t="s">
        <v>328</v>
      </c>
      <c r="D29" s="159"/>
      <c r="E29" s="159" t="s">
        <v>105</v>
      </c>
      <c r="F29" s="182" t="s">
        <v>335</v>
      </c>
      <c r="G29" s="182" t="s">
        <v>71</v>
      </c>
      <c r="H29" s="197">
        <v>5896.5</v>
      </c>
    </row>
    <row r="30" spans="1:11" s="185" customFormat="1" ht="15.75" thickBot="1" x14ac:dyDescent="0.3">
      <c r="A30" s="200"/>
      <c r="B30" s="201"/>
      <c r="C30" s="201"/>
      <c r="D30" s="201"/>
      <c r="E30" s="201"/>
      <c r="F30" s="186" t="s">
        <v>179</v>
      </c>
      <c r="G30" s="186"/>
      <c r="H30" s="187">
        <f>SUM(H18:H29)</f>
        <v>87588</v>
      </c>
      <c r="I30" s="196"/>
      <c r="J30" s="196"/>
      <c r="K30" s="196"/>
    </row>
    <row r="31" spans="1:11" s="173" customFormat="1" ht="15.75" thickTop="1" x14ac:dyDescent="0.25">
      <c r="A31" s="198"/>
      <c r="H31" s="199"/>
      <c r="I31" s="199"/>
      <c r="J31" s="199"/>
      <c r="K31" s="199"/>
    </row>
    <row r="32" spans="1:11" s="201" customFormat="1" ht="15.75" thickBot="1" x14ac:dyDescent="0.3">
      <c r="A32" s="200"/>
      <c r="C32" s="201" t="s">
        <v>158</v>
      </c>
      <c r="H32" s="202"/>
      <c r="I32" s="202"/>
      <c r="J32" s="202"/>
      <c r="K32" s="202"/>
    </row>
    <row r="33" spans="1:12" x14ac:dyDescent="0.25">
      <c r="A33" s="190" t="s">
        <v>329</v>
      </c>
      <c r="B33" s="153">
        <v>2300445089</v>
      </c>
      <c r="C33" s="153" t="s">
        <v>330</v>
      </c>
      <c r="D33" s="153"/>
      <c r="E33" s="153" t="s">
        <v>149</v>
      </c>
      <c r="F33" s="153"/>
      <c r="G33" s="153" t="s">
        <v>71</v>
      </c>
      <c r="H33" s="154">
        <v>6950</v>
      </c>
    </row>
    <row r="34" spans="1:12" ht="15.75" thickBot="1" x14ac:dyDescent="0.3">
      <c r="A34" s="193" t="s">
        <v>329</v>
      </c>
      <c r="B34" s="159">
        <v>2300445089</v>
      </c>
      <c r="C34" s="159" t="s">
        <v>330</v>
      </c>
      <c r="D34" s="159"/>
      <c r="E34" s="159" t="s">
        <v>149</v>
      </c>
      <c r="F34" s="159"/>
      <c r="G34" s="159" t="s">
        <v>71</v>
      </c>
      <c r="H34" s="161">
        <v>5950</v>
      </c>
    </row>
    <row r="35" spans="1:12" s="185" customFormat="1" ht="15.75" thickBot="1" x14ac:dyDescent="0.3">
      <c r="F35" s="194" t="s">
        <v>179</v>
      </c>
      <c r="G35" s="194"/>
      <c r="H35" s="195">
        <f>SUM(H33:H34)</f>
        <v>12900</v>
      </c>
      <c r="I35" s="196"/>
      <c r="J35" s="196"/>
      <c r="K35" s="196"/>
    </row>
    <row r="36" spans="1:12" ht="15.75" thickTop="1" x14ac:dyDescent="0.25"/>
    <row r="37" spans="1:12" s="185" customFormat="1" ht="15.75" thickBot="1" x14ac:dyDescent="0.3">
      <c r="C37" s="186" t="s">
        <v>72</v>
      </c>
      <c r="D37" s="186"/>
      <c r="E37" s="186"/>
      <c r="F37" s="186"/>
      <c r="G37" s="186"/>
      <c r="H37" s="187">
        <f>H35+H30+H16</f>
        <v>233137.5</v>
      </c>
      <c r="I37" s="196"/>
      <c r="J37" s="196"/>
      <c r="K37" s="196"/>
    </row>
    <row r="38" spans="1:12" ht="15.75" thickTop="1" x14ac:dyDescent="0.25"/>
    <row r="39" spans="1:12" ht="15.75" thickBot="1" x14ac:dyDescent="0.3"/>
    <row r="40" spans="1:12" x14ac:dyDescent="0.25">
      <c r="A40" s="265" t="s">
        <v>332</v>
      </c>
      <c r="B40" s="266"/>
      <c r="C40" s="266"/>
      <c r="D40" s="266"/>
      <c r="E40" s="266"/>
      <c r="F40" s="266"/>
      <c r="G40" s="266"/>
      <c r="H40" s="266"/>
      <c r="I40" s="266"/>
      <c r="J40" s="266"/>
      <c r="K40" s="266"/>
      <c r="L40" s="267"/>
    </row>
    <row r="41" spans="1:12" ht="15.75" thickBot="1" x14ac:dyDescent="0.3">
      <c r="A41" s="268"/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70"/>
    </row>
    <row r="42" spans="1:12" x14ac:dyDescent="0.25">
      <c r="A42" s="45" t="s">
        <v>331</v>
      </c>
      <c r="B42" s="46"/>
      <c r="C42" s="46"/>
      <c r="D42" s="46" t="s">
        <v>290</v>
      </c>
      <c r="E42" s="46"/>
      <c r="F42" s="47" t="s">
        <v>291</v>
      </c>
      <c r="G42" s="48"/>
      <c r="H42" s="164"/>
      <c r="I42" s="52"/>
      <c r="J42" s="51"/>
      <c r="K42" s="52"/>
      <c r="L42" s="53"/>
    </row>
    <row r="43" spans="1:12" x14ac:dyDescent="0.25">
      <c r="A43" s="54"/>
      <c r="B43" s="55"/>
      <c r="C43" s="55"/>
      <c r="D43" s="55"/>
      <c r="E43" s="55"/>
      <c r="F43" s="56"/>
      <c r="G43" s="57"/>
      <c r="H43" s="165"/>
      <c r="I43" s="61"/>
      <c r="J43" s="60"/>
      <c r="K43" s="61"/>
      <c r="L43" s="62"/>
    </row>
    <row r="44" spans="1:12" x14ac:dyDescent="0.25">
      <c r="A44" s="63" t="s">
        <v>76</v>
      </c>
      <c r="B44" s="64"/>
      <c r="C44" s="64"/>
      <c r="D44" s="64"/>
      <c r="E44" s="64"/>
      <c r="F44" s="65"/>
      <c r="G44" s="55"/>
      <c r="H44" s="89"/>
      <c r="I44" s="61"/>
      <c r="J44" s="60"/>
      <c r="K44" s="61"/>
      <c r="L44" s="62"/>
    </row>
    <row r="45" spans="1:12" x14ac:dyDescent="0.25">
      <c r="A45" s="54"/>
      <c r="B45" s="55"/>
      <c r="C45" s="55"/>
      <c r="D45" s="55"/>
      <c r="E45" s="55"/>
      <c r="F45" s="55"/>
      <c r="G45" s="55"/>
      <c r="H45" s="89"/>
      <c r="I45" s="61"/>
      <c r="J45" s="162" t="s">
        <v>71</v>
      </c>
      <c r="K45" s="61"/>
      <c r="L45" s="62"/>
    </row>
    <row r="46" spans="1:12" ht="15.75" thickBot="1" x14ac:dyDescent="0.3">
      <c r="A46" s="271" t="s">
        <v>77</v>
      </c>
      <c r="B46" s="272"/>
      <c r="C46" s="272"/>
      <c r="D46" s="272"/>
      <c r="E46" s="272"/>
      <c r="F46" s="272"/>
      <c r="G46" s="66"/>
      <c r="H46" s="166"/>
      <c r="I46" s="168"/>
      <c r="J46" s="68">
        <v>233137.5</v>
      </c>
      <c r="K46" s="69"/>
      <c r="L46" s="70"/>
    </row>
    <row r="47" spans="1:12" x14ac:dyDescent="0.25">
      <c r="A47" s="71"/>
      <c r="B47" s="72"/>
      <c r="C47" s="72"/>
      <c r="D47" s="72"/>
      <c r="E47" s="72"/>
      <c r="F47" s="72"/>
      <c r="G47" s="58"/>
      <c r="H47" s="165"/>
      <c r="I47" s="69"/>
      <c r="J47" s="74"/>
      <c r="K47" s="69"/>
      <c r="L47" s="70"/>
    </row>
    <row r="48" spans="1:12" x14ac:dyDescent="0.25">
      <c r="A48" s="172"/>
      <c r="B48" s="173"/>
      <c r="C48" s="173"/>
      <c r="D48" s="77"/>
      <c r="E48" s="77"/>
      <c r="F48" s="77"/>
      <c r="G48" s="77"/>
      <c r="H48" s="78"/>
      <c r="I48" s="78"/>
      <c r="J48" s="163">
        <v>0</v>
      </c>
      <c r="K48" s="79"/>
      <c r="L48" s="80"/>
    </row>
    <row r="49" spans="1:12" x14ac:dyDescent="0.25">
      <c r="A49" s="172"/>
      <c r="B49" s="173"/>
      <c r="C49" s="173"/>
      <c r="D49" s="77"/>
      <c r="E49" s="77"/>
      <c r="F49" s="77"/>
      <c r="G49" s="77"/>
      <c r="H49" s="78"/>
      <c r="I49" s="78"/>
      <c r="J49" s="163"/>
      <c r="K49" s="79"/>
      <c r="L49" s="80"/>
    </row>
    <row r="50" spans="1:12" x14ac:dyDescent="0.25">
      <c r="A50" s="54"/>
      <c r="B50" s="55"/>
      <c r="C50" s="55"/>
      <c r="D50" s="55"/>
      <c r="E50" s="55"/>
      <c r="F50" s="55"/>
      <c r="G50" s="55"/>
      <c r="H50" s="89"/>
      <c r="I50" s="61"/>
      <c r="J50" s="60"/>
      <c r="K50" s="61"/>
      <c r="L50" s="62"/>
    </row>
    <row r="51" spans="1:12" ht="15.75" thickBot="1" x14ac:dyDescent="0.3">
      <c r="A51" s="273" t="s">
        <v>79</v>
      </c>
      <c r="B51" s="274"/>
      <c r="C51" s="274"/>
      <c r="D51" s="274"/>
      <c r="E51" s="274"/>
      <c r="F51" s="274"/>
      <c r="G51" s="81"/>
      <c r="H51" s="167"/>
      <c r="I51" s="169"/>
      <c r="J51" s="83">
        <f>J46+J48+J49</f>
        <v>233137.5</v>
      </c>
      <c r="K51" s="69"/>
      <c r="L51" s="70"/>
    </row>
    <row r="52" spans="1:12" ht="15.75" thickTop="1" x14ac:dyDescent="0.25">
      <c r="A52" s="54"/>
      <c r="B52" s="55"/>
      <c r="C52" s="55"/>
      <c r="D52" s="55"/>
      <c r="E52" s="55"/>
      <c r="F52" s="55"/>
      <c r="G52" s="84"/>
      <c r="H52" s="89"/>
      <c r="I52" s="61"/>
      <c r="J52" s="60"/>
      <c r="K52" s="61"/>
      <c r="L52" s="62"/>
    </row>
    <row r="53" spans="1:12" x14ac:dyDescent="0.25">
      <c r="A53" s="85" t="s">
        <v>80</v>
      </c>
      <c r="B53" s="86"/>
      <c r="C53" s="86"/>
      <c r="D53" s="55"/>
      <c r="E53" s="55"/>
      <c r="F53" s="55"/>
      <c r="G53" s="55"/>
      <c r="H53" s="89"/>
      <c r="I53" s="89"/>
      <c r="J53" s="88"/>
      <c r="K53" s="89"/>
      <c r="L53" s="62"/>
    </row>
    <row r="54" spans="1:12" x14ac:dyDescent="0.25">
      <c r="A54" s="85"/>
      <c r="B54" s="86"/>
      <c r="C54" s="86"/>
      <c r="D54" s="55"/>
      <c r="E54" s="55"/>
      <c r="F54" s="55"/>
      <c r="G54" s="55"/>
      <c r="H54" s="89"/>
      <c r="I54" s="89"/>
      <c r="J54" s="88"/>
      <c r="K54" s="89"/>
      <c r="L54" s="62"/>
    </row>
    <row r="55" spans="1:12" x14ac:dyDescent="0.25">
      <c r="A55" s="90" t="s">
        <v>292</v>
      </c>
      <c r="B55" s="58"/>
      <c r="C55" s="58"/>
      <c r="D55" s="55"/>
      <c r="E55" s="84"/>
      <c r="F55" s="55"/>
      <c r="G55" s="84"/>
      <c r="H55" s="89"/>
      <c r="I55" s="89"/>
      <c r="J55" s="88"/>
      <c r="K55" s="89"/>
      <c r="L55" s="62"/>
    </row>
    <row r="56" spans="1:12" x14ac:dyDescent="0.25">
      <c r="A56" s="90"/>
      <c r="B56" s="58"/>
      <c r="C56" s="58"/>
      <c r="D56" s="55"/>
      <c r="E56" s="55"/>
      <c r="F56" s="55"/>
      <c r="G56" s="55"/>
      <c r="H56" s="89"/>
      <c r="I56" s="89"/>
      <c r="J56" s="88"/>
      <c r="K56" s="89"/>
      <c r="L56" s="62"/>
    </row>
    <row r="57" spans="1:12" x14ac:dyDescent="0.25">
      <c r="A57" s="54"/>
      <c r="B57" s="55"/>
      <c r="C57" s="55"/>
      <c r="D57" s="55"/>
      <c r="E57" s="55"/>
      <c r="F57" s="55"/>
      <c r="G57" s="55"/>
      <c r="H57" s="89"/>
      <c r="I57" s="89"/>
      <c r="J57" s="88"/>
      <c r="K57" s="89"/>
      <c r="L57" s="62"/>
    </row>
    <row r="58" spans="1:12" x14ac:dyDescent="0.25">
      <c r="A58" s="90" t="s">
        <v>292</v>
      </c>
      <c r="B58" s="58"/>
      <c r="C58" s="58"/>
      <c r="D58" s="55"/>
      <c r="E58" s="84"/>
      <c r="F58" s="55"/>
      <c r="G58" s="84"/>
      <c r="H58" s="89"/>
      <c r="I58" s="89"/>
      <c r="J58" s="88"/>
      <c r="K58" s="89"/>
      <c r="L58" s="62"/>
    </row>
    <row r="59" spans="1:12" x14ac:dyDescent="0.25">
      <c r="A59" s="90"/>
      <c r="B59" s="58"/>
      <c r="C59" s="58"/>
      <c r="D59" s="55"/>
      <c r="E59" s="84"/>
      <c r="F59" s="55"/>
      <c r="G59" s="84"/>
      <c r="H59" s="89"/>
      <c r="I59" s="89"/>
      <c r="J59" s="88"/>
      <c r="K59" s="89"/>
      <c r="L59" s="62"/>
    </row>
    <row r="60" spans="1:12" x14ac:dyDescent="0.25">
      <c r="A60" s="54"/>
      <c r="B60" s="55"/>
      <c r="C60" s="55"/>
      <c r="D60" s="55"/>
      <c r="E60" s="55"/>
      <c r="F60" s="55"/>
      <c r="G60" s="58"/>
      <c r="H60" s="89"/>
      <c r="I60" s="89"/>
      <c r="J60" s="88"/>
      <c r="K60" s="89"/>
      <c r="L60" s="62"/>
    </row>
    <row r="61" spans="1:12" x14ac:dyDescent="0.25">
      <c r="A61" s="90" t="s">
        <v>292</v>
      </c>
      <c r="B61" s="58"/>
      <c r="C61" s="58"/>
      <c r="D61" s="55"/>
      <c r="E61" s="84"/>
      <c r="F61" s="55"/>
      <c r="G61" s="84"/>
      <c r="H61" s="89"/>
      <c r="I61" s="89"/>
      <c r="J61" s="88"/>
      <c r="K61" s="89"/>
      <c r="L61" s="62"/>
    </row>
    <row r="62" spans="1:12" x14ac:dyDescent="0.25">
      <c r="A62" s="91"/>
      <c r="B62" s="92"/>
      <c r="C62" s="92"/>
      <c r="D62" s="55"/>
      <c r="E62" s="55"/>
      <c r="F62" s="55"/>
      <c r="G62" s="84"/>
      <c r="H62" s="89"/>
      <c r="I62" s="89"/>
      <c r="J62" s="88"/>
      <c r="K62" s="89"/>
      <c r="L62" s="62"/>
    </row>
    <row r="63" spans="1:12" x14ac:dyDescent="0.25">
      <c r="A63" s="93"/>
      <c r="B63" s="87"/>
      <c r="C63" s="87"/>
      <c r="D63" s="87"/>
      <c r="E63" s="87"/>
      <c r="F63" s="87"/>
      <c r="G63" s="87"/>
      <c r="H63" s="89"/>
      <c r="I63" s="89"/>
      <c r="J63" s="88"/>
      <c r="K63" s="89"/>
      <c r="L63" s="62"/>
    </row>
    <row r="64" spans="1:12" x14ac:dyDescent="0.25">
      <c r="A64" s="94" t="s">
        <v>82</v>
      </c>
      <c r="B64" s="95"/>
      <c r="C64" s="139"/>
      <c r="D64" s="139"/>
      <c r="E64" s="139"/>
      <c r="F64" s="139"/>
      <c r="G64" s="139"/>
      <c r="H64" s="89"/>
      <c r="I64" s="89"/>
      <c r="J64" s="88"/>
      <c r="K64" s="89"/>
      <c r="L64" s="62"/>
    </row>
    <row r="65" spans="1:12" x14ac:dyDescent="0.25">
      <c r="A65" s="140"/>
      <c r="B65" s="95"/>
      <c r="C65" s="139"/>
      <c r="D65" s="139"/>
      <c r="E65" s="139"/>
      <c r="F65" s="139"/>
      <c r="G65" s="139"/>
      <c r="H65" s="89"/>
      <c r="I65" s="89"/>
      <c r="J65" s="88"/>
      <c r="K65" s="89"/>
      <c r="L65" s="62"/>
    </row>
    <row r="66" spans="1:12" x14ac:dyDescent="0.25">
      <c r="A66" s="140"/>
      <c r="B66" s="95"/>
      <c r="C66" s="139"/>
      <c r="D66" s="139"/>
      <c r="E66" s="139"/>
      <c r="F66" s="139"/>
      <c r="G66" s="139"/>
      <c r="H66" s="89"/>
      <c r="I66" s="89"/>
      <c r="J66" s="88"/>
      <c r="K66" s="89"/>
      <c r="L66" s="62"/>
    </row>
    <row r="67" spans="1:12" x14ac:dyDescent="0.25">
      <c r="A67" s="140"/>
      <c r="B67" s="95"/>
      <c r="C67" s="139"/>
      <c r="D67" s="139"/>
      <c r="E67" s="139"/>
      <c r="F67" s="139"/>
      <c r="G67" s="139"/>
      <c r="H67" s="89"/>
      <c r="I67" s="89"/>
      <c r="J67" s="88"/>
      <c r="K67" s="89"/>
      <c r="L67" s="62"/>
    </row>
    <row r="68" spans="1:12" ht="15.75" thickBot="1" x14ac:dyDescent="0.3">
      <c r="A68" s="141"/>
      <c r="B68" s="142"/>
      <c r="C68" s="143"/>
      <c r="D68" s="143"/>
      <c r="E68" s="143"/>
      <c r="F68" s="143"/>
      <c r="G68" s="143"/>
      <c r="H68" s="99"/>
      <c r="I68" s="99"/>
      <c r="J68" s="98"/>
      <c r="K68" s="99"/>
      <c r="L68" s="100"/>
    </row>
  </sheetData>
  <mergeCells count="3">
    <mergeCell ref="A40:L41"/>
    <mergeCell ref="A46:F46"/>
    <mergeCell ref="A51:F51"/>
  </mergeCells>
  <pageMargins left="0.26" right="0.17" top="0.75" bottom="0.51" header="0.3" footer="0.3"/>
  <pageSetup paperSize="9" scale="9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opLeftCell="A55" workbookViewId="0">
      <selection activeCell="A42" sqref="A42:L70"/>
    </sheetView>
  </sheetViews>
  <sheetFormatPr defaultRowHeight="15" x14ac:dyDescent="0.25"/>
  <cols>
    <col min="1" max="1" width="12.42578125" style="41" customWidth="1"/>
    <col min="2" max="2" width="11.28515625" style="41" customWidth="1"/>
    <col min="3" max="3" width="21" style="41" customWidth="1"/>
    <col min="4" max="4" width="28" style="41" customWidth="1"/>
    <col min="5" max="5" width="15.140625" style="41" customWidth="1"/>
    <col min="6" max="6" width="18.42578125" style="41" customWidth="1"/>
    <col min="7" max="7" width="5.7109375" style="41" customWidth="1"/>
    <col min="8" max="11" width="11.85546875" style="189" customWidth="1"/>
    <col min="12" max="12" width="5.85546875" style="41" customWidth="1"/>
    <col min="13" max="16384" width="9.140625" style="41"/>
  </cols>
  <sheetData>
    <row r="1" spans="1:12" s="185" customFormat="1" x14ac:dyDescent="0.25">
      <c r="A1" s="208" t="s">
        <v>0</v>
      </c>
      <c r="B1" s="191" t="s">
        <v>1</v>
      </c>
      <c r="C1" s="191" t="s">
        <v>3</v>
      </c>
      <c r="D1" s="191" t="s">
        <v>4</v>
      </c>
      <c r="E1" s="191" t="s">
        <v>88</v>
      </c>
      <c r="F1" s="191" t="s">
        <v>336</v>
      </c>
      <c r="G1" s="191" t="s">
        <v>5</v>
      </c>
      <c r="H1" s="209" t="s">
        <v>6</v>
      </c>
      <c r="I1" s="209" t="s">
        <v>7</v>
      </c>
      <c r="J1" s="209" t="s">
        <v>8</v>
      </c>
      <c r="K1" s="209" t="s">
        <v>9</v>
      </c>
      <c r="L1" s="210" t="s">
        <v>10</v>
      </c>
    </row>
    <row r="2" spans="1:12" x14ac:dyDescent="0.25">
      <c r="A2" s="155">
        <v>43265</v>
      </c>
      <c r="B2" s="156">
        <v>2300446580</v>
      </c>
      <c r="C2" s="156" t="s">
        <v>337</v>
      </c>
      <c r="D2" s="156" t="s">
        <v>22</v>
      </c>
      <c r="E2" s="156" t="s">
        <v>105</v>
      </c>
      <c r="F2" s="156" t="s">
        <v>338</v>
      </c>
      <c r="G2" s="156" t="s">
        <v>23</v>
      </c>
      <c r="H2" s="180">
        <v>11793</v>
      </c>
      <c r="I2" s="180">
        <v>11900</v>
      </c>
      <c r="J2" s="180">
        <v>12900</v>
      </c>
      <c r="K2" s="180">
        <f>J2-I2</f>
        <v>1000</v>
      </c>
      <c r="L2" s="181">
        <f>K2/J2</f>
        <v>7.7519379844961239E-2</v>
      </c>
    </row>
    <row r="3" spans="1:12" x14ac:dyDescent="0.25">
      <c r="A3" s="155">
        <v>43265</v>
      </c>
      <c r="B3" s="156">
        <v>2300446581</v>
      </c>
      <c r="C3" s="156" t="s">
        <v>255</v>
      </c>
      <c r="D3" s="156" t="s">
        <v>22</v>
      </c>
      <c r="E3" s="156" t="s">
        <v>105</v>
      </c>
      <c r="F3" s="156" t="s">
        <v>338</v>
      </c>
      <c r="G3" s="156" t="s">
        <v>23</v>
      </c>
      <c r="H3" s="180">
        <v>11793</v>
      </c>
      <c r="I3" s="180">
        <v>11900</v>
      </c>
      <c r="J3" s="180">
        <v>12900</v>
      </c>
      <c r="K3" s="180">
        <f t="shared" ref="K3:K21" si="0">J3-I3</f>
        <v>1000</v>
      </c>
      <c r="L3" s="181">
        <f t="shared" ref="L3:L21" si="1">K3/J3</f>
        <v>7.7519379844961239E-2</v>
      </c>
    </row>
    <row r="4" spans="1:12" x14ac:dyDescent="0.25">
      <c r="A4" s="155">
        <v>43271</v>
      </c>
      <c r="B4" s="156">
        <v>2300447608</v>
      </c>
      <c r="C4" s="156" t="s">
        <v>320</v>
      </c>
      <c r="D4" s="156" t="s">
        <v>22</v>
      </c>
      <c r="E4" s="156"/>
      <c r="F4" s="156" t="s">
        <v>339</v>
      </c>
      <c r="G4" s="156" t="s">
        <v>23</v>
      </c>
      <c r="H4" s="180">
        <v>11793</v>
      </c>
      <c r="I4" s="180">
        <v>11900</v>
      </c>
      <c r="J4" s="180">
        <v>12900</v>
      </c>
      <c r="K4" s="180">
        <f t="shared" si="0"/>
        <v>1000</v>
      </c>
      <c r="L4" s="181">
        <f t="shared" si="1"/>
        <v>7.7519379844961239E-2</v>
      </c>
    </row>
    <row r="5" spans="1:12" x14ac:dyDescent="0.25">
      <c r="A5" s="155">
        <v>43278</v>
      </c>
      <c r="B5" s="156">
        <v>2300450333</v>
      </c>
      <c r="C5" s="156" t="s">
        <v>340</v>
      </c>
      <c r="D5" s="156" t="s">
        <v>107</v>
      </c>
      <c r="E5" s="156"/>
      <c r="F5" s="156" t="s">
        <v>341</v>
      </c>
      <c r="G5" s="156" t="s">
        <v>23</v>
      </c>
      <c r="H5" s="180">
        <v>13773</v>
      </c>
      <c r="I5" s="180">
        <v>14450</v>
      </c>
      <c r="J5" s="180">
        <v>14450</v>
      </c>
      <c r="K5" s="180">
        <f t="shared" si="0"/>
        <v>0</v>
      </c>
      <c r="L5" s="181">
        <f t="shared" si="1"/>
        <v>0</v>
      </c>
    </row>
    <row r="6" spans="1:12" x14ac:dyDescent="0.25">
      <c r="A6" s="155">
        <v>43279</v>
      </c>
      <c r="B6" s="156">
        <v>2300450342</v>
      </c>
      <c r="C6" s="156" t="s">
        <v>342</v>
      </c>
      <c r="D6" s="156" t="s">
        <v>22</v>
      </c>
      <c r="E6" s="156"/>
      <c r="F6" s="156" t="s">
        <v>343</v>
      </c>
      <c r="G6" s="156" t="s">
        <v>23</v>
      </c>
      <c r="H6" s="180">
        <v>11793</v>
      </c>
      <c r="I6" s="180">
        <v>11900</v>
      </c>
      <c r="J6" s="180">
        <v>12900</v>
      </c>
      <c r="K6" s="180">
        <f t="shared" si="0"/>
        <v>1000</v>
      </c>
      <c r="L6" s="181">
        <f t="shared" si="1"/>
        <v>7.7519379844961239E-2</v>
      </c>
    </row>
    <row r="7" spans="1:12" x14ac:dyDescent="0.25">
      <c r="A7" s="155">
        <v>43279</v>
      </c>
      <c r="B7" s="156">
        <v>2300450343</v>
      </c>
      <c r="C7" s="156" t="s">
        <v>344</v>
      </c>
      <c r="D7" s="156" t="s">
        <v>22</v>
      </c>
      <c r="E7" s="156"/>
      <c r="F7" s="156" t="s">
        <v>343</v>
      </c>
      <c r="G7" s="156" t="s">
        <v>23</v>
      </c>
      <c r="H7" s="180">
        <v>11793</v>
      </c>
      <c r="I7" s="180">
        <v>11900</v>
      </c>
      <c r="J7" s="180">
        <v>12900</v>
      </c>
      <c r="K7" s="180">
        <f t="shared" si="0"/>
        <v>1000</v>
      </c>
      <c r="L7" s="181">
        <f t="shared" si="1"/>
        <v>7.7519379844961239E-2</v>
      </c>
    </row>
    <row r="8" spans="1:12" x14ac:dyDescent="0.25">
      <c r="A8" s="155">
        <v>43279</v>
      </c>
      <c r="B8" s="156">
        <v>2300450344</v>
      </c>
      <c r="C8" s="156" t="s">
        <v>345</v>
      </c>
      <c r="D8" s="156" t="s">
        <v>22</v>
      </c>
      <c r="E8" s="156"/>
      <c r="F8" s="156" t="s">
        <v>343</v>
      </c>
      <c r="G8" s="156" t="s">
        <v>23</v>
      </c>
      <c r="H8" s="180">
        <v>11793</v>
      </c>
      <c r="I8" s="180">
        <v>11900</v>
      </c>
      <c r="J8" s="180">
        <v>12900</v>
      </c>
      <c r="K8" s="180">
        <f t="shared" si="0"/>
        <v>1000</v>
      </c>
      <c r="L8" s="181">
        <f t="shared" si="1"/>
        <v>7.7519379844961239E-2</v>
      </c>
    </row>
    <row r="9" spans="1:12" x14ac:dyDescent="0.25">
      <c r="A9" s="155">
        <v>43275</v>
      </c>
      <c r="B9" s="156">
        <v>2300450725</v>
      </c>
      <c r="C9" s="156" t="s">
        <v>346</v>
      </c>
      <c r="D9" s="156" t="s">
        <v>22</v>
      </c>
      <c r="E9" s="156"/>
      <c r="F9" s="156" t="s">
        <v>347</v>
      </c>
      <c r="G9" s="156" t="s">
        <v>23</v>
      </c>
      <c r="H9" s="180">
        <v>11793</v>
      </c>
      <c r="I9" s="180">
        <v>11900</v>
      </c>
      <c r="J9" s="180">
        <v>12900</v>
      </c>
      <c r="K9" s="180">
        <f t="shared" si="0"/>
        <v>1000</v>
      </c>
      <c r="L9" s="181">
        <f t="shared" si="1"/>
        <v>7.7519379844961239E-2</v>
      </c>
    </row>
    <row r="10" spans="1:12" x14ac:dyDescent="0.25">
      <c r="A10" s="155">
        <v>43276</v>
      </c>
      <c r="B10" s="156">
        <v>2300450129</v>
      </c>
      <c r="C10" s="156" t="s">
        <v>361</v>
      </c>
      <c r="D10" s="156" t="s">
        <v>38</v>
      </c>
      <c r="E10" s="156" t="s">
        <v>349</v>
      </c>
      <c r="F10" s="156" t="s">
        <v>362</v>
      </c>
      <c r="G10" s="156" t="s">
        <v>23</v>
      </c>
      <c r="H10" s="180">
        <v>6886.5</v>
      </c>
      <c r="I10" s="180">
        <v>6950</v>
      </c>
      <c r="J10" s="180">
        <v>8850</v>
      </c>
      <c r="K10" s="180">
        <f t="shared" si="0"/>
        <v>1900</v>
      </c>
      <c r="L10" s="181">
        <f t="shared" si="1"/>
        <v>0.21468926553672316</v>
      </c>
    </row>
    <row r="11" spans="1:12" x14ac:dyDescent="0.25">
      <c r="A11" s="155">
        <v>43276</v>
      </c>
      <c r="B11" s="156">
        <v>2300450130</v>
      </c>
      <c r="C11" s="156" t="s">
        <v>363</v>
      </c>
      <c r="D11" s="156" t="s">
        <v>38</v>
      </c>
      <c r="E11" s="156" t="s">
        <v>349</v>
      </c>
      <c r="F11" s="156" t="s">
        <v>362</v>
      </c>
      <c r="G11" s="156" t="s">
        <v>23</v>
      </c>
      <c r="H11" s="180">
        <v>6886.5</v>
      </c>
      <c r="I11" s="180">
        <v>6950</v>
      </c>
      <c r="J11" s="180">
        <v>8850</v>
      </c>
      <c r="K11" s="180">
        <f t="shared" si="0"/>
        <v>1900</v>
      </c>
      <c r="L11" s="181">
        <f t="shared" si="1"/>
        <v>0.21468926553672316</v>
      </c>
    </row>
    <row r="12" spans="1:12" x14ac:dyDescent="0.25">
      <c r="A12" s="155">
        <v>43276</v>
      </c>
      <c r="B12" s="156">
        <v>2300450131</v>
      </c>
      <c r="C12" s="156" t="s">
        <v>364</v>
      </c>
      <c r="D12" s="156" t="s">
        <v>38</v>
      </c>
      <c r="E12" s="156" t="s">
        <v>349</v>
      </c>
      <c r="F12" s="156" t="s">
        <v>365</v>
      </c>
      <c r="G12" s="156" t="s">
        <v>23</v>
      </c>
      <c r="H12" s="180">
        <v>6886.5</v>
      </c>
      <c r="I12" s="180">
        <v>6950</v>
      </c>
      <c r="J12" s="180">
        <v>8850</v>
      </c>
      <c r="K12" s="180">
        <f t="shared" si="0"/>
        <v>1900</v>
      </c>
      <c r="L12" s="181">
        <f t="shared" si="1"/>
        <v>0.21468926553672316</v>
      </c>
    </row>
    <row r="13" spans="1:12" x14ac:dyDescent="0.25">
      <c r="A13" s="155">
        <v>43280</v>
      </c>
      <c r="B13" s="156">
        <v>2300450207</v>
      </c>
      <c r="C13" s="156" t="s">
        <v>348</v>
      </c>
      <c r="D13" s="156" t="s">
        <v>38</v>
      </c>
      <c r="E13" s="156" t="s">
        <v>349</v>
      </c>
      <c r="F13" s="156" t="s">
        <v>366</v>
      </c>
      <c r="G13" s="156" t="s">
        <v>23</v>
      </c>
      <c r="H13" s="180">
        <v>14763</v>
      </c>
      <c r="I13" s="180">
        <v>14900</v>
      </c>
      <c r="J13" s="180">
        <v>16835</v>
      </c>
      <c r="K13" s="180">
        <f t="shared" si="0"/>
        <v>1935</v>
      </c>
      <c r="L13" s="181">
        <f t="shared" si="1"/>
        <v>0.11493911493911493</v>
      </c>
    </row>
    <row r="14" spans="1:12" x14ac:dyDescent="0.25">
      <c r="A14" s="155">
        <v>43280</v>
      </c>
      <c r="B14" s="156">
        <v>2300450208</v>
      </c>
      <c r="C14" s="156" t="s">
        <v>350</v>
      </c>
      <c r="D14" s="156" t="s">
        <v>38</v>
      </c>
      <c r="E14" s="156" t="s">
        <v>349</v>
      </c>
      <c r="F14" s="156" t="s">
        <v>366</v>
      </c>
      <c r="G14" s="156" t="s">
        <v>23</v>
      </c>
      <c r="H14" s="180">
        <v>14763</v>
      </c>
      <c r="I14" s="180">
        <v>14900</v>
      </c>
      <c r="J14" s="180">
        <v>16835</v>
      </c>
      <c r="K14" s="180">
        <f t="shared" si="0"/>
        <v>1935</v>
      </c>
      <c r="L14" s="181">
        <f t="shared" si="1"/>
        <v>0.11493911493911493</v>
      </c>
    </row>
    <row r="15" spans="1:12" x14ac:dyDescent="0.25">
      <c r="A15" s="155">
        <v>43276</v>
      </c>
      <c r="B15" s="156">
        <v>2300450505</v>
      </c>
      <c r="C15" s="156" t="s">
        <v>361</v>
      </c>
      <c r="D15" s="156" t="s">
        <v>38</v>
      </c>
      <c r="E15" s="156" t="s">
        <v>349</v>
      </c>
      <c r="F15" s="156" t="s">
        <v>362</v>
      </c>
      <c r="G15" s="156" t="s">
        <v>23</v>
      </c>
      <c r="H15" s="180">
        <v>5896.5</v>
      </c>
      <c r="I15" s="180">
        <v>5950</v>
      </c>
      <c r="J15" s="180">
        <v>6750</v>
      </c>
      <c r="K15" s="180">
        <f t="shared" si="0"/>
        <v>800</v>
      </c>
      <c r="L15" s="181">
        <f t="shared" si="1"/>
        <v>0.11851851851851852</v>
      </c>
    </row>
    <row r="16" spans="1:12" x14ac:dyDescent="0.25">
      <c r="A16" s="155">
        <v>43276</v>
      </c>
      <c r="B16" s="156">
        <v>2300450506</v>
      </c>
      <c r="C16" s="156" t="s">
        <v>367</v>
      </c>
      <c r="D16" s="156" t="s">
        <v>38</v>
      </c>
      <c r="E16" s="156" t="s">
        <v>349</v>
      </c>
      <c r="F16" s="156" t="s">
        <v>362</v>
      </c>
      <c r="G16" s="156" t="s">
        <v>23</v>
      </c>
      <c r="H16" s="180">
        <v>5896.5</v>
      </c>
      <c r="I16" s="180">
        <v>5950</v>
      </c>
      <c r="J16" s="180">
        <v>6750</v>
      </c>
      <c r="K16" s="180">
        <f t="shared" si="0"/>
        <v>800</v>
      </c>
      <c r="L16" s="181">
        <f t="shared" si="1"/>
        <v>0.11851851851851852</v>
      </c>
    </row>
    <row r="17" spans="1:12" x14ac:dyDescent="0.25">
      <c r="A17" s="155">
        <v>43276</v>
      </c>
      <c r="B17" s="156">
        <v>2300450507</v>
      </c>
      <c r="C17" s="156" t="s">
        <v>368</v>
      </c>
      <c r="D17" s="156" t="s">
        <v>38</v>
      </c>
      <c r="E17" s="156" t="s">
        <v>349</v>
      </c>
      <c r="F17" s="156" t="s">
        <v>362</v>
      </c>
      <c r="G17" s="156" t="s">
        <v>23</v>
      </c>
      <c r="H17" s="180">
        <v>5896.5</v>
      </c>
      <c r="I17" s="180">
        <v>5950</v>
      </c>
      <c r="J17" s="180">
        <v>6750</v>
      </c>
      <c r="K17" s="180">
        <f t="shared" si="0"/>
        <v>800</v>
      </c>
      <c r="L17" s="181">
        <f t="shared" si="1"/>
        <v>0.11851851851851852</v>
      </c>
    </row>
    <row r="18" spans="1:12" x14ac:dyDescent="0.25">
      <c r="A18" s="155">
        <v>43276</v>
      </c>
      <c r="B18" s="156">
        <v>2300450508</v>
      </c>
      <c r="C18" s="156" t="s">
        <v>363</v>
      </c>
      <c r="D18" s="156" t="s">
        <v>38</v>
      </c>
      <c r="E18" s="156" t="s">
        <v>349</v>
      </c>
      <c r="F18" s="156" t="s">
        <v>362</v>
      </c>
      <c r="G18" s="156" t="s">
        <v>23</v>
      </c>
      <c r="H18" s="180">
        <v>5896.5</v>
      </c>
      <c r="I18" s="180">
        <v>5950</v>
      </c>
      <c r="J18" s="180">
        <v>6750</v>
      </c>
      <c r="K18" s="180">
        <f t="shared" si="0"/>
        <v>800</v>
      </c>
      <c r="L18" s="181">
        <f t="shared" si="1"/>
        <v>0.11851851851851852</v>
      </c>
    </row>
    <row r="19" spans="1:12" x14ac:dyDescent="0.25">
      <c r="A19" s="155">
        <v>43276</v>
      </c>
      <c r="B19" s="156">
        <v>2300450509</v>
      </c>
      <c r="C19" s="156" t="s">
        <v>369</v>
      </c>
      <c r="D19" s="156" t="s">
        <v>38</v>
      </c>
      <c r="E19" s="156" t="s">
        <v>349</v>
      </c>
      <c r="F19" s="156" t="s">
        <v>362</v>
      </c>
      <c r="G19" s="156" t="s">
        <v>23</v>
      </c>
      <c r="H19" s="180">
        <v>5896.5</v>
      </c>
      <c r="I19" s="180">
        <v>5950</v>
      </c>
      <c r="J19" s="180">
        <v>6750</v>
      </c>
      <c r="K19" s="180">
        <f t="shared" si="0"/>
        <v>800</v>
      </c>
      <c r="L19" s="181">
        <f t="shared" si="1"/>
        <v>0.11851851851851852</v>
      </c>
    </row>
    <row r="20" spans="1:12" x14ac:dyDescent="0.25">
      <c r="A20" s="155">
        <v>43276</v>
      </c>
      <c r="B20" s="156">
        <v>2300450510</v>
      </c>
      <c r="C20" s="156" t="s">
        <v>364</v>
      </c>
      <c r="D20" s="156" t="s">
        <v>38</v>
      </c>
      <c r="E20" s="156" t="s">
        <v>349</v>
      </c>
      <c r="F20" s="156" t="s">
        <v>365</v>
      </c>
      <c r="G20" s="156" t="s">
        <v>23</v>
      </c>
      <c r="H20" s="180">
        <v>5896.5</v>
      </c>
      <c r="I20" s="180">
        <v>5950</v>
      </c>
      <c r="J20" s="180">
        <v>8850</v>
      </c>
      <c r="K20" s="180">
        <f t="shared" si="0"/>
        <v>2900</v>
      </c>
      <c r="L20" s="181">
        <f t="shared" si="1"/>
        <v>0.32768361581920902</v>
      </c>
    </row>
    <row r="21" spans="1:12" ht="15.75" thickBot="1" x14ac:dyDescent="0.3">
      <c r="A21" s="158">
        <v>43280</v>
      </c>
      <c r="B21" s="159">
        <v>2300450724</v>
      </c>
      <c r="C21" s="159" t="s">
        <v>370</v>
      </c>
      <c r="D21" s="159" t="s">
        <v>107</v>
      </c>
      <c r="E21" s="182" t="s">
        <v>144</v>
      </c>
      <c r="F21" s="182" t="s">
        <v>371</v>
      </c>
      <c r="G21" s="182" t="s">
        <v>23</v>
      </c>
      <c r="H21" s="183">
        <v>5896.5</v>
      </c>
      <c r="I21" s="183">
        <v>6500</v>
      </c>
      <c r="J21" s="183">
        <v>6500</v>
      </c>
      <c r="K21" s="183">
        <f t="shared" si="0"/>
        <v>0</v>
      </c>
      <c r="L21" s="184">
        <f t="shared" si="1"/>
        <v>0</v>
      </c>
    </row>
    <row r="22" spans="1:12" s="185" customFormat="1" ht="15.75" thickBot="1" x14ac:dyDescent="0.3">
      <c r="A22" s="211"/>
      <c r="E22" s="186" t="s">
        <v>179</v>
      </c>
      <c r="F22" s="186"/>
      <c r="G22" s="186"/>
      <c r="H22" s="187">
        <f>SUM(H2:H21)</f>
        <v>187785</v>
      </c>
      <c r="I22" s="187">
        <f t="shared" ref="I22:K22" si="2">SUM(I2:I21)</f>
        <v>190600</v>
      </c>
      <c r="J22" s="187">
        <f t="shared" si="2"/>
        <v>214070</v>
      </c>
      <c r="K22" s="187">
        <f t="shared" si="2"/>
        <v>23470</v>
      </c>
      <c r="L22" s="188">
        <f>K22/J22</f>
        <v>0.10963703461484561</v>
      </c>
    </row>
    <row r="23" spans="1:12" ht="16.5" thickTop="1" thickBot="1" x14ac:dyDescent="0.3">
      <c r="A23" s="204"/>
    </row>
    <row r="24" spans="1:12" x14ac:dyDescent="0.25">
      <c r="A24" s="212">
        <v>43273</v>
      </c>
      <c r="B24" s="153">
        <v>2300448240</v>
      </c>
      <c r="C24" s="153" t="s">
        <v>352</v>
      </c>
      <c r="D24" s="153"/>
      <c r="E24" s="153" t="s">
        <v>353</v>
      </c>
      <c r="F24" s="153" t="s">
        <v>372</v>
      </c>
      <c r="G24" s="153"/>
      <c r="H24" s="154">
        <v>9856.5</v>
      </c>
    </row>
    <row r="25" spans="1:12" x14ac:dyDescent="0.25">
      <c r="A25" s="213">
        <v>43273</v>
      </c>
      <c r="B25" s="156">
        <v>2300448241</v>
      </c>
      <c r="C25" s="156" t="s">
        <v>354</v>
      </c>
      <c r="D25" s="156"/>
      <c r="E25" s="156" t="s">
        <v>353</v>
      </c>
      <c r="F25" s="156" t="s">
        <v>372</v>
      </c>
      <c r="G25" s="156"/>
      <c r="H25" s="157">
        <v>9856.5</v>
      </c>
    </row>
    <row r="26" spans="1:12" ht="15.75" thickBot="1" x14ac:dyDescent="0.3">
      <c r="A26" s="214">
        <v>43273</v>
      </c>
      <c r="B26" s="159">
        <v>2300448242</v>
      </c>
      <c r="C26" s="159" t="s">
        <v>355</v>
      </c>
      <c r="D26" s="159"/>
      <c r="E26" s="182" t="s">
        <v>353</v>
      </c>
      <c r="F26" s="182" t="s">
        <v>372</v>
      </c>
      <c r="G26" s="182"/>
      <c r="H26" s="197">
        <v>9856.5</v>
      </c>
    </row>
    <row r="27" spans="1:12" s="185" customFormat="1" ht="15.75" thickBot="1" x14ac:dyDescent="0.3">
      <c r="A27" s="215"/>
      <c r="E27" s="186" t="s">
        <v>179</v>
      </c>
      <c r="F27" s="186"/>
      <c r="G27" s="186"/>
      <c r="H27" s="187">
        <f>SUM(H24:H26)</f>
        <v>29569.5</v>
      </c>
      <c r="I27" s="196"/>
      <c r="J27" s="196"/>
      <c r="K27" s="196"/>
    </row>
    <row r="28" spans="1:12" ht="16.5" thickTop="1" thickBot="1" x14ac:dyDescent="0.3">
      <c r="A28" s="203"/>
    </row>
    <row r="29" spans="1:12" x14ac:dyDescent="0.25">
      <c r="A29" s="212">
        <v>43279</v>
      </c>
      <c r="B29" s="153">
        <v>2300450243</v>
      </c>
      <c r="C29" s="153" t="s">
        <v>356</v>
      </c>
      <c r="D29" s="153"/>
      <c r="E29" s="153" t="s">
        <v>349</v>
      </c>
      <c r="F29" s="153" t="s">
        <v>335</v>
      </c>
      <c r="G29" s="153"/>
      <c r="H29" s="154">
        <v>11793</v>
      </c>
    </row>
    <row r="30" spans="1:12" x14ac:dyDescent="0.25">
      <c r="A30" s="213">
        <v>43279</v>
      </c>
      <c r="B30" s="156">
        <v>2300450244</v>
      </c>
      <c r="C30" s="156" t="s">
        <v>357</v>
      </c>
      <c r="D30" s="156"/>
      <c r="E30" s="156" t="s">
        <v>349</v>
      </c>
      <c r="F30" s="156" t="s">
        <v>335</v>
      </c>
      <c r="G30" s="156"/>
      <c r="H30" s="157">
        <v>11793</v>
      </c>
    </row>
    <row r="31" spans="1:12" x14ac:dyDescent="0.25">
      <c r="A31" s="213">
        <v>43279</v>
      </c>
      <c r="B31" s="156">
        <v>2300450262</v>
      </c>
      <c r="C31" s="156" t="s">
        <v>358</v>
      </c>
      <c r="D31" s="156"/>
      <c r="E31" s="156" t="s">
        <v>349</v>
      </c>
      <c r="F31" s="156" t="s">
        <v>335</v>
      </c>
      <c r="G31" s="156"/>
      <c r="H31" s="157">
        <v>11793</v>
      </c>
    </row>
    <row r="32" spans="1:12" ht="15.75" thickBot="1" x14ac:dyDescent="0.3">
      <c r="A32" s="214">
        <v>43279</v>
      </c>
      <c r="B32" s="159">
        <v>2300450263</v>
      </c>
      <c r="C32" s="159" t="s">
        <v>359</v>
      </c>
      <c r="D32" s="159"/>
      <c r="E32" s="182" t="s">
        <v>349</v>
      </c>
      <c r="F32" s="182" t="s">
        <v>335</v>
      </c>
      <c r="G32" s="182"/>
      <c r="H32" s="197">
        <v>11793</v>
      </c>
    </row>
    <row r="33" spans="1:12" s="185" customFormat="1" ht="15.75" thickBot="1" x14ac:dyDescent="0.3">
      <c r="A33" s="215"/>
      <c r="E33" s="186" t="s">
        <v>179</v>
      </c>
      <c r="F33" s="186"/>
      <c r="G33" s="186"/>
      <c r="H33" s="187">
        <f>SUM(H29:H32)</f>
        <v>47172</v>
      </c>
      <c r="I33" s="196"/>
      <c r="J33" s="196"/>
      <c r="K33" s="196"/>
    </row>
    <row r="34" spans="1:12" ht="16.5" thickTop="1" thickBot="1" x14ac:dyDescent="0.3">
      <c r="A34" s="204"/>
    </row>
    <row r="35" spans="1:12" x14ac:dyDescent="0.25">
      <c r="A35" s="212">
        <v>43278</v>
      </c>
      <c r="B35" s="153">
        <v>2000065649</v>
      </c>
      <c r="C35" s="153" t="s">
        <v>351</v>
      </c>
      <c r="D35" s="153"/>
      <c r="E35" s="153" t="s">
        <v>105</v>
      </c>
      <c r="F35" s="153" t="s">
        <v>373</v>
      </c>
      <c r="G35" s="153"/>
      <c r="H35" s="154">
        <v>5350</v>
      </c>
    </row>
    <row r="36" spans="1:12" ht="15.75" thickBot="1" x14ac:dyDescent="0.3">
      <c r="A36" s="214">
        <v>43278</v>
      </c>
      <c r="B36" s="159">
        <v>2000065650</v>
      </c>
      <c r="C36" s="159" t="s">
        <v>351</v>
      </c>
      <c r="D36" s="159"/>
      <c r="E36" s="182" t="s">
        <v>105</v>
      </c>
      <c r="F36" s="182" t="s">
        <v>373</v>
      </c>
      <c r="G36" s="182"/>
      <c r="H36" s="197">
        <v>600</v>
      </c>
    </row>
    <row r="37" spans="1:12" s="185" customFormat="1" ht="15.75" thickBot="1" x14ac:dyDescent="0.3">
      <c r="A37" s="211"/>
      <c r="E37" s="186" t="s">
        <v>179</v>
      </c>
      <c r="F37" s="186"/>
      <c r="G37" s="186"/>
      <c r="H37" s="187">
        <f>SUM(H35:H36)</f>
        <v>5950</v>
      </c>
      <c r="I37" s="196"/>
      <c r="J37" s="196"/>
      <c r="K37" s="196"/>
    </row>
    <row r="38" spans="1:12" ht="15.75" thickTop="1" x14ac:dyDescent="0.25">
      <c r="A38" s="204"/>
    </row>
    <row r="40" spans="1:12" s="185" customFormat="1" ht="15.75" thickBot="1" x14ac:dyDescent="0.3">
      <c r="D40" s="186" t="s">
        <v>72</v>
      </c>
      <c r="E40" s="186"/>
      <c r="F40" s="186"/>
      <c r="G40" s="186"/>
      <c r="H40" s="187">
        <f>H22+H27+H33</f>
        <v>264526.5</v>
      </c>
      <c r="I40" s="196"/>
      <c r="J40" s="196"/>
      <c r="K40" s="196"/>
    </row>
    <row r="41" spans="1:12" ht="16.5" thickTop="1" thickBot="1" x14ac:dyDescent="0.3"/>
    <row r="42" spans="1:12" x14ac:dyDescent="0.25">
      <c r="A42" s="265" t="s">
        <v>360</v>
      </c>
      <c r="B42" s="266"/>
      <c r="C42" s="266"/>
      <c r="D42" s="266"/>
      <c r="E42" s="266"/>
      <c r="F42" s="266"/>
      <c r="G42" s="266"/>
      <c r="H42" s="266"/>
      <c r="I42" s="266"/>
      <c r="J42" s="266"/>
      <c r="K42" s="266"/>
      <c r="L42" s="267"/>
    </row>
    <row r="43" spans="1:12" ht="15.75" thickBot="1" x14ac:dyDescent="0.3">
      <c r="A43" s="268"/>
      <c r="B43" s="269"/>
      <c r="C43" s="269"/>
      <c r="D43" s="269"/>
      <c r="E43" s="269"/>
      <c r="F43" s="269"/>
      <c r="G43" s="269"/>
      <c r="H43" s="269"/>
      <c r="I43" s="269"/>
      <c r="J43" s="269"/>
      <c r="K43" s="269"/>
      <c r="L43" s="270"/>
    </row>
    <row r="44" spans="1:12" x14ac:dyDescent="0.25">
      <c r="A44" s="45" t="s">
        <v>331</v>
      </c>
      <c r="B44" s="46"/>
      <c r="C44" s="46"/>
      <c r="D44" s="46" t="s">
        <v>290</v>
      </c>
      <c r="E44" s="46"/>
      <c r="F44" s="47" t="s">
        <v>291</v>
      </c>
      <c r="G44" s="48"/>
      <c r="H44" s="164"/>
      <c r="I44" s="52"/>
      <c r="J44" s="51"/>
      <c r="K44" s="52"/>
      <c r="L44" s="53"/>
    </row>
    <row r="45" spans="1:12" x14ac:dyDescent="0.25">
      <c r="A45" s="54"/>
      <c r="B45" s="55"/>
      <c r="C45" s="55"/>
      <c r="D45" s="55"/>
      <c r="E45" s="55"/>
      <c r="F45" s="56"/>
      <c r="G45" s="57"/>
      <c r="H45" s="165"/>
      <c r="I45" s="61"/>
      <c r="J45" s="60"/>
      <c r="K45" s="61"/>
      <c r="L45" s="62"/>
    </row>
    <row r="46" spans="1:12" x14ac:dyDescent="0.25">
      <c r="A46" s="63" t="s">
        <v>76</v>
      </c>
      <c r="B46" s="64"/>
      <c r="C46" s="64"/>
      <c r="D46" s="64"/>
      <c r="E46" s="64"/>
      <c r="F46" s="65"/>
      <c r="G46" s="55"/>
      <c r="H46" s="89"/>
      <c r="I46" s="61"/>
      <c r="J46" s="60"/>
      <c r="K46" s="61"/>
      <c r="L46" s="62"/>
    </row>
    <row r="47" spans="1:12" x14ac:dyDescent="0.25">
      <c r="A47" s="54"/>
      <c r="B47" s="55"/>
      <c r="C47" s="55"/>
      <c r="D47" s="55"/>
      <c r="E47" s="55"/>
      <c r="F47" s="55"/>
      <c r="G47" s="55"/>
      <c r="H47" s="89"/>
      <c r="I47" s="61"/>
      <c r="J47" s="162" t="s">
        <v>71</v>
      </c>
      <c r="K47" s="61"/>
      <c r="L47" s="62"/>
    </row>
    <row r="48" spans="1:12" ht="15.75" thickBot="1" x14ac:dyDescent="0.3">
      <c r="A48" s="271" t="s">
        <v>77</v>
      </c>
      <c r="B48" s="272"/>
      <c r="C48" s="272"/>
      <c r="D48" s="272"/>
      <c r="E48" s="272"/>
      <c r="F48" s="272"/>
      <c r="G48" s="66"/>
      <c r="H48" s="166"/>
      <c r="I48" s="168"/>
      <c r="J48" s="68">
        <v>270476.5</v>
      </c>
      <c r="K48" s="69"/>
      <c r="L48" s="70"/>
    </row>
    <row r="49" spans="1:12" x14ac:dyDescent="0.25">
      <c r="A49" s="71"/>
      <c r="B49" s="72"/>
      <c r="C49" s="72"/>
      <c r="D49" s="72"/>
      <c r="E49" s="72"/>
      <c r="F49" s="72"/>
      <c r="G49" s="58"/>
      <c r="H49" s="165"/>
      <c r="I49" s="69"/>
      <c r="J49" s="74"/>
      <c r="K49" s="69"/>
      <c r="L49" s="70"/>
    </row>
    <row r="50" spans="1:12" x14ac:dyDescent="0.25">
      <c r="A50" s="172" t="s">
        <v>374</v>
      </c>
      <c r="B50" s="173"/>
      <c r="C50" s="173">
        <v>2000065649</v>
      </c>
      <c r="D50" s="173" t="s">
        <v>351</v>
      </c>
      <c r="E50" s="77"/>
      <c r="F50" s="77"/>
      <c r="G50" s="77"/>
      <c r="H50" s="78"/>
      <c r="I50" s="78"/>
      <c r="J50" s="199">
        <v>-5350</v>
      </c>
      <c r="K50" s="79"/>
      <c r="L50" s="80"/>
    </row>
    <row r="51" spans="1:12" x14ac:dyDescent="0.25">
      <c r="A51" s="172"/>
      <c r="B51" s="173"/>
      <c r="C51" s="173">
        <v>2000065650</v>
      </c>
      <c r="D51" s="173" t="s">
        <v>351</v>
      </c>
      <c r="E51" s="77"/>
      <c r="F51" s="77"/>
      <c r="G51" s="77"/>
      <c r="H51" s="78"/>
      <c r="I51" s="78"/>
      <c r="J51" s="199">
        <v>-600</v>
      </c>
      <c r="K51" s="79"/>
      <c r="L51" s="80"/>
    </row>
    <row r="52" spans="1:12" x14ac:dyDescent="0.25">
      <c r="A52" s="54"/>
      <c r="B52" s="55"/>
      <c r="C52" s="55"/>
      <c r="D52" s="55"/>
      <c r="E52" s="55"/>
      <c r="F52" s="55"/>
      <c r="G52" s="55"/>
      <c r="H52" s="89"/>
      <c r="I52" s="61"/>
      <c r="J52" s="60"/>
      <c r="K52" s="61"/>
      <c r="L52" s="62"/>
    </row>
    <row r="53" spans="1:12" ht="15.75" thickBot="1" x14ac:dyDescent="0.3">
      <c r="A53" s="273" t="s">
        <v>79</v>
      </c>
      <c r="B53" s="274"/>
      <c r="C53" s="274"/>
      <c r="D53" s="274"/>
      <c r="E53" s="274"/>
      <c r="F53" s="274"/>
      <c r="G53" s="81"/>
      <c r="H53" s="167"/>
      <c r="I53" s="169"/>
      <c r="J53" s="83">
        <f>J48+J50+J51</f>
        <v>264526.5</v>
      </c>
      <c r="K53" s="69"/>
      <c r="L53" s="70"/>
    </row>
    <row r="54" spans="1:12" ht="15.75" thickTop="1" x14ac:dyDescent="0.25">
      <c r="A54" s="54"/>
      <c r="B54" s="55"/>
      <c r="C54" s="55"/>
      <c r="D54" s="55"/>
      <c r="E54" s="55"/>
      <c r="F54" s="55"/>
      <c r="G54" s="84"/>
      <c r="H54" s="89"/>
      <c r="I54" s="61"/>
      <c r="J54" s="60"/>
      <c r="K54" s="61"/>
      <c r="L54" s="62"/>
    </row>
    <row r="55" spans="1:12" x14ac:dyDescent="0.25">
      <c r="A55" s="85" t="s">
        <v>80</v>
      </c>
      <c r="B55" s="86"/>
      <c r="C55" s="86"/>
      <c r="D55" s="55"/>
      <c r="E55" s="55"/>
      <c r="F55" s="55"/>
      <c r="G55" s="55"/>
      <c r="H55" s="89"/>
      <c r="I55" s="89"/>
      <c r="J55" s="88"/>
      <c r="K55" s="89"/>
      <c r="L55" s="62"/>
    </row>
    <row r="56" spans="1:12" x14ac:dyDescent="0.25">
      <c r="A56" s="85"/>
      <c r="B56" s="86"/>
      <c r="C56" s="86"/>
      <c r="D56" s="55"/>
      <c r="E56" s="55"/>
      <c r="F56" s="55"/>
      <c r="G56" s="55"/>
      <c r="H56" s="89"/>
      <c r="I56" s="89"/>
      <c r="J56" s="88"/>
      <c r="K56" s="89"/>
      <c r="L56" s="62"/>
    </row>
    <row r="57" spans="1:12" x14ac:dyDescent="0.25">
      <c r="A57" s="90" t="s">
        <v>292</v>
      </c>
      <c r="B57" s="58"/>
      <c r="C57" s="58"/>
      <c r="D57" s="55"/>
      <c r="E57" s="84"/>
      <c r="F57" s="55"/>
      <c r="G57" s="84"/>
      <c r="H57" s="89"/>
      <c r="I57" s="89"/>
      <c r="J57" s="88"/>
      <c r="K57" s="89"/>
      <c r="L57" s="62"/>
    </row>
    <row r="58" spans="1:12" x14ac:dyDescent="0.25">
      <c r="A58" s="90"/>
      <c r="B58" s="58"/>
      <c r="C58" s="58"/>
      <c r="D58" s="55"/>
      <c r="E58" s="55"/>
      <c r="F58" s="55"/>
      <c r="G58" s="55"/>
      <c r="H58" s="89"/>
      <c r="I58" s="89"/>
      <c r="J58" s="88"/>
      <c r="K58" s="89"/>
      <c r="L58" s="62"/>
    </row>
    <row r="59" spans="1:12" x14ac:dyDescent="0.25">
      <c r="A59" s="54"/>
      <c r="B59" s="55"/>
      <c r="C59" s="55"/>
      <c r="D59" s="55"/>
      <c r="E59" s="55"/>
      <c r="F59" s="55"/>
      <c r="G59" s="55"/>
      <c r="H59" s="89"/>
      <c r="I59" s="89"/>
      <c r="J59" s="88"/>
      <c r="K59" s="89"/>
      <c r="L59" s="62"/>
    </row>
    <row r="60" spans="1:12" x14ac:dyDescent="0.25">
      <c r="A60" s="90" t="s">
        <v>292</v>
      </c>
      <c r="B60" s="58"/>
      <c r="C60" s="58"/>
      <c r="D60" s="55"/>
      <c r="E60" s="84"/>
      <c r="F60" s="55"/>
      <c r="G60" s="84"/>
      <c r="H60" s="89"/>
      <c r="I60" s="89"/>
      <c r="J60" s="88"/>
      <c r="K60" s="89"/>
      <c r="L60" s="62"/>
    </row>
    <row r="61" spans="1:12" x14ac:dyDescent="0.25">
      <c r="A61" s="90"/>
      <c r="B61" s="58"/>
      <c r="C61" s="58"/>
      <c r="D61" s="55"/>
      <c r="E61" s="84"/>
      <c r="F61" s="55"/>
      <c r="G61" s="84"/>
      <c r="H61" s="89"/>
      <c r="I61" s="89"/>
      <c r="J61" s="88"/>
      <c r="K61" s="89"/>
      <c r="L61" s="62"/>
    </row>
    <row r="62" spans="1:12" x14ac:dyDescent="0.25">
      <c r="A62" s="54"/>
      <c r="B62" s="55"/>
      <c r="C62" s="55"/>
      <c r="D62" s="55"/>
      <c r="E62" s="55"/>
      <c r="F62" s="55"/>
      <c r="G62" s="58"/>
      <c r="H62" s="89"/>
      <c r="I62" s="89"/>
      <c r="J62" s="88"/>
      <c r="K62" s="89"/>
      <c r="L62" s="62"/>
    </row>
    <row r="63" spans="1:12" x14ac:dyDescent="0.25">
      <c r="A63" s="90" t="s">
        <v>292</v>
      </c>
      <c r="B63" s="58"/>
      <c r="C63" s="58"/>
      <c r="D63" s="55"/>
      <c r="E63" s="84"/>
      <c r="F63" s="55"/>
      <c r="G63" s="84"/>
      <c r="H63" s="89"/>
      <c r="I63" s="89"/>
      <c r="J63" s="88"/>
      <c r="K63" s="89"/>
      <c r="L63" s="62"/>
    </row>
    <row r="64" spans="1:12" x14ac:dyDescent="0.25">
      <c r="A64" s="91"/>
      <c r="B64" s="92"/>
      <c r="C64" s="92"/>
      <c r="D64" s="55"/>
      <c r="E64" s="55"/>
      <c r="F64" s="55"/>
      <c r="G64" s="84"/>
      <c r="H64" s="89"/>
      <c r="I64" s="89"/>
      <c r="J64" s="88"/>
      <c r="K64" s="89"/>
      <c r="L64" s="62"/>
    </row>
    <row r="65" spans="1:12" x14ac:dyDescent="0.25">
      <c r="A65" s="93"/>
      <c r="B65" s="87"/>
      <c r="C65" s="87"/>
      <c r="D65" s="87"/>
      <c r="E65" s="87"/>
      <c r="F65" s="87"/>
      <c r="G65" s="87"/>
      <c r="H65" s="89"/>
      <c r="I65" s="89"/>
      <c r="J65" s="88"/>
      <c r="K65" s="89"/>
      <c r="L65" s="62"/>
    </row>
    <row r="66" spans="1:12" x14ac:dyDescent="0.25">
      <c r="A66" s="94" t="s">
        <v>82</v>
      </c>
      <c r="B66" s="95"/>
      <c r="C66" s="173"/>
      <c r="D66" s="173"/>
      <c r="E66" s="173"/>
      <c r="F66" s="173"/>
      <c r="G66" s="173"/>
      <c r="H66" s="89"/>
      <c r="I66" s="89"/>
      <c r="J66" s="88"/>
      <c r="K66" s="89"/>
      <c r="L66" s="62"/>
    </row>
    <row r="67" spans="1:12" x14ac:dyDescent="0.25">
      <c r="A67" s="205"/>
      <c r="B67" s="95"/>
      <c r="C67" s="173"/>
      <c r="D67" s="173"/>
      <c r="E67" s="173"/>
      <c r="F67" s="173"/>
      <c r="G67" s="173"/>
      <c r="H67" s="89"/>
      <c r="I67" s="89"/>
      <c r="J67" s="88"/>
      <c r="K67" s="89"/>
      <c r="L67" s="62"/>
    </row>
    <row r="68" spans="1:12" x14ac:dyDescent="0.25">
      <c r="A68" s="205"/>
      <c r="B68" s="95"/>
      <c r="C68" s="173"/>
      <c r="D68" s="173"/>
      <c r="E68" s="173"/>
      <c r="F68" s="173"/>
      <c r="G68" s="173"/>
      <c r="H68" s="89"/>
      <c r="I68" s="89"/>
      <c r="J68" s="88"/>
      <c r="K68" s="89"/>
      <c r="L68" s="62"/>
    </row>
    <row r="69" spans="1:12" x14ac:dyDescent="0.25">
      <c r="A69" s="205"/>
      <c r="B69" s="95"/>
      <c r="C69" s="173"/>
      <c r="D69" s="173"/>
      <c r="E69" s="173"/>
      <c r="F69" s="173"/>
      <c r="G69" s="173"/>
      <c r="H69" s="89"/>
      <c r="I69" s="89"/>
      <c r="J69" s="88"/>
      <c r="K69" s="89"/>
      <c r="L69" s="62"/>
    </row>
    <row r="70" spans="1:12" ht="15.75" thickBot="1" x14ac:dyDescent="0.3">
      <c r="A70" s="206"/>
      <c r="B70" s="142"/>
      <c r="C70" s="207"/>
      <c r="D70" s="207"/>
      <c r="E70" s="207"/>
      <c r="F70" s="207"/>
      <c r="G70" s="207"/>
      <c r="H70" s="99"/>
      <c r="I70" s="99"/>
      <c r="J70" s="98"/>
      <c r="K70" s="99"/>
      <c r="L70" s="100"/>
    </row>
  </sheetData>
  <mergeCells count="3">
    <mergeCell ref="A42:L43"/>
    <mergeCell ref="A48:F48"/>
    <mergeCell ref="A53:F53"/>
  </mergeCells>
  <pageMargins left="0.28999999999999998" right="0.26" top="0.18" bottom="0.75" header="0.3" footer="0.3"/>
  <pageSetup paperSize="9" scale="8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27" workbookViewId="0">
      <selection activeCell="A18" sqref="A18:L44"/>
    </sheetView>
  </sheetViews>
  <sheetFormatPr defaultRowHeight="15" x14ac:dyDescent="0.25"/>
  <cols>
    <col min="1" max="1" width="9.140625" style="219"/>
    <col min="2" max="2" width="17.28515625" style="219" customWidth="1"/>
    <col min="3" max="3" width="28.85546875" style="219" customWidth="1"/>
    <col min="4" max="4" width="15.28515625" style="219" customWidth="1"/>
    <col min="5" max="5" width="15.5703125" style="219" customWidth="1"/>
    <col min="6" max="6" width="15" style="219" customWidth="1"/>
    <col min="7" max="7" width="4.7109375" style="219" customWidth="1"/>
    <col min="8" max="8" width="14.140625" style="25" customWidth="1"/>
    <col min="9" max="9" width="10.5703125" style="25" bestFit="1" customWidth="1"/>
    <col min="10" max="10" width="12.7109375" style="25" customWidth="1"/>
    <col min="11" max="11" width="9.5703125" style="25" bestFit="1" customWidth="1"/>
    <col min="12" max="12" width="7" style="238" customWidth="1"/>
    <col min="13" max="16384" width="9.140625" style="219"/>
  </cols>
  <sheetData>
    <row r="1" spans="1:12" x14ac:dyDescent="0.25">
      <c r="A1" s="216" t="s">
        <v>0</v>
      </c>
      <c r="B1" s="217" t="s">
        <v>375</v>
      </c>
      <c r="C1" s="217" t="s">
        <v>3</v>
      </c>
      <c r="D1" s="217" t="s">
        <v>4</v>
      </c>
      <c r="E1" s="217" t="s">
        <v>88</v>
      </c>
      <c r="F1" s="217" t="s">
        <v>376</v>
      </c>
      <c r="G1" s="217" t="s">
        <v>5</v>
      </c>
      <c r="H1" s="218" t="s">
        <v>6</v>
      </c>
      <c r="I1" s="29" t="s">
        <v>377</v>
      </c>
      <c r="J1" s="29" t="s">
        <v>378</v>
      </c>
      <c r="K1" s="29" t="s">
        <v>9</v>
      </c>
      <c r="L1" s="30" t="s">
        <v>10</v>
      </c>
    </row>
    <row r="2" spans="1:12" x14ac:dyDescent="0.25">
      <c r="A2" s="220">
        <v>43405</v>
      </c>
      <c r="B2" s="221" t="s">
        <v>379</v>
      </c>
      <c r="C2" s="221" t="s">
        <v>380</v>
      </c>
      <c r="D2" s="13" t="s">
        <v>132</v>
      </c>
      <c r="E2" s="221" t="s">
        <v>381</v>
      </c>
      <c r="F2" s="13" t="s">
        <v>382</v>
      </c>
      <c r="G2" s="221" t="s">
        <v>71</v>
      </c>
      <c r="H2" s="222">
        <v>8866.5</v>
      </c>
      <c r="I2" s="14">
        <v>8866.5</v>
      </c>
      <c r="J2" s="14">
        <v>9950</v>
      </c>
      <c r="K2" s="14">
        <f>J2-I2</f>
        <v>1083.5</v>
      </c>
      <c r="L2" s="31">
        <f>K2/J2</f>
        <v>0.10889447236180905</v>
      </c>
    </row>
    <row r="3" spans="1:12" ht="15.75" thickBot="1" x14ac:dyDescent="0.3">
      <c r="A3" s="223">
        <v>43405</v>
      </c>
      <c r="B3" s="224" t="s">
        <v>383</v>
      </c>
      <c r="C3" s="224" t="s">
        <v>384</v>
      </c>
      <c r="D3" s="18" t="s">
        <v>385</v>
      </c>
      <c r="E3" s="224" t="s">
        <v>120</v>
      </c>
      <c r="F3" s="225" t="s">
        <v>386</v>
      </c>
      <c r="G3" s="226" t="s">
        <v>71</v>
      </c>
      <c r="H3" s="227">
        <v>14763</v>
      </c>
      <c r="I3" s="228">
        <v>14763</v>
      </c>
      <c r="J3" s="228">
        <v>17900</v>
      </c>
      <c r="K3" s="228">
        <f>J3-I3</f>
        <v>3137</v>
      </c>
      <c r="L3" s="229">
        <f>K3/J3</f>
        <v>0.1752513966480447</v>
      </c>
    </row>
    <row r="4" spans="1:12" s="36" customFormat="1" ht="15.75" thickBot="1" x14ac:dyDescent="0.3">
      <c r="A4" s="230"/>
      <c r="B4" s="231"/>
      <c r="C4" s="231"/>
      <c r="E4" s="231"/>
      <c r="F4" s="42" t="s">
        <v>387</v>
      </c>
      <c r="G4" s="232"/>
      <c r="H4" s="233">
        <f>SUM(H2:H3)</f>
        <v>23629.5</v>
      </c>
      <c r="I4" s="233">
        <f t="shared" ref="I4:K4" si="0">SUM(I2:I3)</f>
        <v>23629.5</v>
      </c>
      <c r="J4" s="233">
        <f t="shared" si="0"/>
        <v>27850</v>
      </c>
      <c r="K4" s="233">
        <f t="shared" si="0"/>
        <v>4220.5</v>
      </c>
      <c r="L4" s="234">
        <f>K4/J4</f>
        <v>0.15154398563734292</v>
      </c>
    </row>
    <row r="5" spans="1:12" ht="16.5" thickTop="1" thickBot="1" x14ac:dyDescent="0.3">
      <c r="A5" s="235"/>
      <c r="B5" s="231" t="s">
        <v>388</v>
      </c>
      <c r="C5" s="236"/>
      <c r="D5"/>
      <c r="E5" s="236"/>
      <c r="F5"/>
      <c r="G5" s="236"/>
      <c r="H5" s="237"/>
    </row>
    <row r="6" spans="1:12" x14ac:dyDescent="0.25">
      <c r="A6" s="239">
        <v>43409</v>
      </c>
      <c r="B6" s="240" t="s">
        <v>389</v>
      </c>
      <c r="C6" s="240" t="s">
        <v>390</v>
      </c>
      <c r="D6" s="240"/>
      <c r="E6" s="240" t="s">
        <v>349</v>
      </c>
      <c r="F6" s="240"/>
      <c r="G6" s="240" t="s">
        <v>71</v>
      </c>
      <c r="H6" s="241">
        <v>5896.5</v>
      </c>
      <c r="I6" s="237"/>
    </row>
    <row r="7" spans="1:12" x14ac:dyDescent="0.25">
      <c r="A7" s="220">
        <v>43413</v>
      </c>
      <c r="B7" s="221" t="s">
        <v>391</v>
      </c>
      <c r="C7" s="221" t="s">
        <v>392</v>
      </c>
      <c r="D7" s="221"/>
      <c r="E7" s="221" t="s">
        <v>349</v>
      </c>
      <c r="F7" s="221"/>
      <c r="G7" s="221" t="s">
        <v>71</v>
      </c>
      <c r="H7" s="242">
        <v>5896.5</v>
      </c>
      <c r="I7" s="237"/>
    </row>
    <row r="8" spans="1:12" x14ac:dyDescent="0.25">
      <c r="A8" s="220">
        <v>43413</v>
      </c>
      <c r="B8" s="221" t="s">
        <v>393</v>
      </c>
      <c r="C8" s="221" t="s">
        <v>394</v>
      </c>
      <c r="D8" s="221"/>
      <c r="E8" s="221" t="s">
        <v>349</v>
      </c>
      <c r="F8" s="221"/>
      <c r="G8" s="221" t="s">
        <v>71</v>
      </c>
      <c r="H8" s="242">
        <v>5896.5</v>
      </c>
      <c r="I8" s="237"/>
    </row>
    <row r="9" spans="1:12" x14ac:dyDescent="0.25">
      <c r="A9" s="220">
        <v>43413</v>
      </c>
      <c r="B9" s="221" t="s">
        <v>395</v>
      </c>
      <c r="C9" s="221" t="s">
        <v>394</v>
      </c>
      <c r="D9" s="221"/>
      <c r="E9" s="221" t="s">
        <v>349</v>
      </c>
      <c r="F9" s="221"/>
      <c r="G9" s="221" t="s">
        <v>71</v>
      </c>
      <c r="H9" s="242">
        <v>5896.5</v>
      </c>
      <c r="I9" s="237"/>
    </row>
    <row r="10" spans="1:12" x14ac:dyDescent="0.25">
      <c r="A10" s="220">
        <v>43413</v>
      </c>
      <c r="B10" s="221" t="s">
        <v>396</v>
      </c>
      <c r="C10" s="221" t="s">
        <v>392</v>
      </c>
      <c r="D10" s="221"/>
      <c r="E10" s="221" t="s">
        <v>349</v>
      </c>
      <c r="F10" s="221"/>
      <c r="G10" s="221" t="s">
        <v>71</v>
      </c>
      <c r="H10" s="242">
        <v>5896.5</v>
      </c>
      <c r="I10" s="237"/>
    </row>
    <row r="11" spans="1:12" x14ac:dyDescent="0.25">
      <c r="A11" s="220">
        <v>43416</v>
      </c>
      <c r="B11" s="221" t="s">
        <v>397</v>
      </c>
      <c r="C11" s="221" t="s">
        <v>398</v>
      </c>
      <c r="D11" s="221"/>
      <c r="E11" s="221" t="s">
        <v>349</v>
      </c>
      <c r="F11" s="221"/>
      <c r="G11" s="221" t="s">
        <v>71</v>
      </c>
      <c r="H11" s="242">
        <v>5896.5</v>
      </c>
      <c r="I11" s="237"/>
    </row>
    <row r="12" spans="1:12" x14ac:dyDescent="0.25">
      <c r="A12" s="220">
        <v>43416</v>
      </c>
      <c r="B12" s="221" t="s">
        <v>399</v>
      </c>
      <c r="C12" s="221" t="s">
        <v>400</v>
      </c>
      <c r="D12" s="221"/>
      <c r="E12" s="221" t="s">
        <v>349</v>
      </c>
      <c r="F12" s="221"/>
      <c r="G12" s="221" t="s">
        <v>71</v>
      </c>
      <c r="H12" s="242">
        <v>5896.5</v>
      </c>
      <c r="I12" s="237"/>
    </row>
    <row r="13" spans="1:12" ht="15.75" thickBot="1" x14ac:dyDescent="0.3">
      <c r="A13" s="223">
        <v>43416</v>
      </c>
      <c r="B13" s="224" t="s">
        <v>401</v>
      </c>
      <c r="C13" s="224" t="s">
        <v>398</v>
      </c>
      <c r="D13" s="224"/>
      <c r="E13" s="224" t="s">
        <v>349</v>
      </c>
      <c r="F13" s="226"/>
      <c r="G13" s="226" t="s">
        <v>71</v>
      </c>
      <c r="H13" s="243">
        <v>5896.5</v>
      </c>
      <c r="I13" s="237"/>
    </row>
    <row r="14" spans="1:12" s="36" customFormat="1" ht="15.75" thickBot="1" x14ac:dyDescent="0.3">
      <c r="F14" s="42" t="s">
        <v>387</v>
      </c>
      <c r="G14" s="42"/>
      <c r="H14" s="43">
        <f>SUM(H6:H13)</f>
        <v>47172</v>
      </c>
      <c r="I14" s="151"/>
      <c r="J14" s="151"/>
      <c r="K14" s="151"/>
      <c r="L14" s="244"/>
    </row>
    <row r="15" spans="1:12" ht="15.75" thickTop="1" x14ac:dyDescent="0.25"/>
    <row r="16" spans="1:12" s="36" customFormat="1" ht="15.75" thickBot="1" x14ac:dyDescent="0.3">
      <c r="E16" s="42" t="s">
        <v>402</v>
      </c>
      <c r="F16" s="42"/>
      <c r="G16" s="42"/>
      <c r="H16" s="43">
        <f>H14+H4</f>
        <v>70801.5</v>
      </c>
      <c r="I16" s="151"/>
      <c r="J16" s="151"/>
      <c r="K16" s="151"/>
      <c r="L16" s="244"/>
    </row>
    <row r="17" spans="1:12" ht="16.5" thickTop="1" thickBot="1" x14ac:dyDescent="0.3"/>
    <row r="18" spans="1:12" x14ac:dyDescent="0.25">
      <c r="A18" s="265" t="s">
        <v>403</v>
      </c>
      <c r="B18" s="266"/>
      <c r="C18" s="266"/>
      <c r="D18" s="266"/>
      <c r="E18" s="266"/>
      <c r="F18" s="266"/>
      <c r="G18" s="266"/>
      <c r="H18" s="266"/>
      <c r="I18" s="266"/>
      <c r="J18" s="266"/>
      <c r="K18" s="266"/>
      <c r="L18" s="267"/>
    </row>
    <row r="19" spans="1:12" ht="15.75" thickBot="1" x14ac:dyDescent="0.3">
      <c r="A19" s="268"/>
      <c r="B19" s="269"/>
      <c r="C19" s="269"/>
      <c r="D19" s="269"/>
      <c r="E19" s="269"/>
      <c r="F19" s="269"/>
      <c r="G19" s="269"/>
      <c r="H19" s="269"/>
      <c r="I19" s="269"/>
      <c r="J19" s="269"/>
      <c r="K19" s="269"/>
      <c r="L19" s="270"/>
    </row>
    <row r="20" spans="1:12" x14ac:dyDescent="0.25">
      <c r="A20" s="45" t="s">
        <v>331</v>
      </c>
      <c r="B20" s="46"/>
      <c r="C20" s="46"/>
      <c r="D20" s="46" t="s">
        <v>290</v>
      </c>
      <c r="E20" s="46"/>
      <c r="F20" s="47" t="s">
        <v>291</v>
      </c>
      <c r="G20" s="48"/>
      <c r="H20" s="164"/>
      <c r="I20" s="52"/>
      <c r="J20" s="51"/>
      <c r="K20" s="52"/>
      <c r="L20" s="53"/>
    </row>
    <row r="21" spans="1:12" x14ac:dyDescent="0.25">
      <c r="A21" s="54"/>
      <c r="B21" s="55"/>
      <c r="C21" s="55"/>
      <c r="D21" s="55"/>
      <c r="E21" s="55"/>
      <c r="F21" s="56"/>
      <c r="G21" s="57"/>
      <c r="H21" s="165"/>
      <c r="I21" s="61"/>
      <c r="J21" s="60"/>
      <c r="K21" s="61"/>
      <c r="L21" s="62"/>
    </row>
    <row r="22" spans="1:12" x14ac:dyDescent="0.25">
      <c r="A22" s="63" t="s">
        <v>76</v>
      </c>
      <c r="B22" s="64"/>
      <c r="C22" s="64"/>
      <c r="D22" s="64"/>
      <c r="E22" s="64"/>
      <c r="F22" s="65"/>
      <c r="G22" s="55"/>
      <c r="H22" s="89"/>
      <c r="I22" s="61"/>
      <c r="J22" s="60"/>
      <c r="K22" s="61"/>
      <c r="L22" s="62"/>
    </row>
    <row r="23" spans="1:12" x14ac:dyDescent="0.25">
      <c r="A23" s="54"/>
      <c r="B23" s="55"/>
      <c r="C23" s="55"/>
      <c r="D23" s="55"/>
      <c r="E23" s="55"/>
      <c r="F23" s="55"/>
      <c r="G23" s="55"/>
      <c r="H23" s="89"/>
      <c r="I23" s="61"/>
      <c r="J23" s="162" t="s">
        <v>71</v>
      </c>
      <c r="K23" s="61"/>
      <c r="L23" s="62"/>
    </row>
    <row r="24" spans="1:12" ht="15.75" thickBot="1" x14ac:dyDescent="0.3">
      <c r="A24" s="271" t="s">
        <v>77</v>
      </c>
      <c r="B24" s="272"/>
      <c r="C24" s="272"/>
      <c r="D24" s="272"/>
      <c r="E24" s="272"/>
      <c r="F24" s="272"/>
      <c r="G24" s="66"/>
      <c r="H24" s="166"/>
      <c r="I24" s="168"/>
      <c r="J24" s="68">
        <f>H16</f>
        <v>70801.5</v>
      </c>
      <c r="K24" s="69"/>
      <c r="L24" s="70"/>
    </row>
    <row r="25" spans="1:12" x14ac:dyDescent="0.25">
      <c r="A25" s="71"/>
      <c r="B25" s="72"/>
      <c r="C25" s="72"/>
      <c r="D25" s="72"/>
      <c r="E25" s="72"/>
      <c r="F25" s="72"/>
      <c r="G25" s="58"/>
      <c r="H25" s="165"/>
      <c r="I25" s="69"/>
      <c r="J25" s="74"/>
      <c r="K25" s="69"/>
      <c r="L25" s="70"/>
    </row>
    <row r="26" spans="1:12" x14ac:dyDescent="0.25">
      <c r="A26" s="54"/>
      <c r="B26" s="55"/>
      <c r="C26" s="55"/>
      <c r="D26" s="55"/>
      <c r="E26" s="55"/>
      <c r="F26" s="55"/>
      <c r="G26" s="55"/>
      <c r="H26" s="89"/>
      <c r="I26" s="61"/>
      <c r="J26" s="60"/>
      <c r="K26" s="61"/>
      <c r="L26" s="62"/>
    </row>
    <row r="27" spans="1:12" ht="15.75" thickBot="1" x14ac:dyDescent="0.3">
      <c r="A27" s="273" t="s">
        <v>79</v>
      </c>
      <c r="B27" s="274"/>
      <c r="C27" s="274"/>
      <c r="D27" s="274"/>
      <c r="E27" s="274"/>
      <c r="F27" s="274"/>
      <c r="G27" s="81"/>
      <c r="H27" s="167"/>
      <c r="I27" s="169"/>
      <c r="J27" s="83">
        <f>SUM(J24:J26)</f>
        <v>70801.5</v>
      </c>
      <c r="K27" s="69"/>
      <c r="L27" s="70"/>
    </row>
    <row r="28" spans="1:12" ht="15.75" thickTop="1" x14ac:dyDescent="0.25">
      <c r="A28" s="54"/>
      <c r="B28" s="55"/>
      <c r="C28" s="55"/>
      <c r="D28" s="55"/>
      <c r="E28" s="55"/>
      <c r="F28" s="55"/>
      <c r="G28" s="84"/>
      <c r="H28" s="89"/>
      <c r="I28" s="61"/>
      <c r="J28" s="60"/>
      <c r="K28" s="61"/>
      <c r="L28" s="62"/>
    </row>
    <row r="29" spans="1:12" x14ac:dyDescent="0.25">
      <c r="A29" s="85" t="s">
        <v>80</v>
      </c>
      <c r="B29" s="86"/>
      <c r="C29" s="86"/>
      <c r="D29" s="55"/>
      <c r="E29" s="55"/>
      <c r="F29" s="55"/>
      <c r="G29" s="55"/>
      <c r="H29" s="89"/>
      <c r="I29" s="89"/>
      <c r="J29" s="88"/>
      <c r="K29" s="89"/>
      <c r="L29" s="62"/>
    </row>
    <row r="30" spans="1:12" x14ac:dyDescent="0.25">
      <c r="A30" s="85"/>
      <c r="B30" s="86"/>
      <c r="C30" s="86"/>
      <c r="D30" s="55"/>
      <c r="E30" s="55"/>
      <c r="F30" s="55"/>
      <c r="G30" s="55"/>
      <c r="H30" s="89"/>
      <c r="I30" s="89"/>
      <c r="J30" s="88"/>
      <c r="K30" s="89"/>
      <c r="L30" s="62"/>
    </row>
    <row r="31" spans="1:12" x14ac:dyDescent="0.25">
      <c r="A31" s="90" t="s">
        <v>292</v>
      </c>
      <c r="B31" s="58"/>
      <c r="C31" s="58"/>
      <c r="D31" s="55"/>
      <c r="E31" s="84"/>
      <c r="F31" s="55"/>
      <c r="G31" s="84"/>
      <c r="H31" s="89"/>
      <c r="I31" s="89"/>
      <c r="J31" s="88"/>
      <c r="K31" s="89"/>
      <c r="L31" s="62"/>
    </row>
    <row r="32" spans="1:12" x14ac:dyDescent="0.25">
      <c r="A32" s="90"/>
      <c r="B32" s="58"/>
      <c r="C32" s="58"/>
      <c r="D32" s="55"/>
      <c r="E32" s="55"/>
      <c r="F32" s="55"/>
      <c r="G32" s="55"/>
      <c r="H32" s="89"/>
      <c r="I32" s="89"/>
      <c r="J32" s="88"/>
      <c r="K32" s="89"/>
      <c r="L32" s="62"/>
    </row>
    <row r="33" spans="1:12" x14ac:dyDescent="0.25">
      <c r="A33" s="54"/>
      <c r="B33" s="55"/>
      <c r="C33" s="55"/>
      <c r="D33" s="55"/>
      <c r="E33" s="55"/>
      <c r="F33" s="55"/>
      <c r="G33" s="55"/>
      <c r="H33" s="89"/>
      <c r="I33" s="89"/>
      <c r="J33" s="88"/>
      <c r="K33" s="89"/>
      <c r="L33" s="62"/>
    </row>
    <row r="34" spans="1:12" x14ac:dyDescent="0.25">
      <c r="A34" s="90" t="s">
        <v>292</v>
      </c>
      <c r="B34" s="58"/>
      <c r="C34" s="58"/>
      <c r="D34" s="55"/>
      <c r="E34" s="84"/>
      <c r="F34" s="55"/>
      <c r="G34" s="84"/>
      <c r="H34" s="89"/>
      <c r="I34" s="89"/>
      <c r="J34" s="88"/>
      <c r="K34" s="89"/>
      <c r="L34" s="62"/>
    </row>
    <row r="35" spans="1:12" x14ac:dyDescent="0.25">
      <c r="A35" s="90"/>
      <c r="B35" s="58"/>
      <c r="C35" s="58"/>
      <c r="D35" s="55"/>
      <c r="E35" s="84"/>
      <c r="F35" s="55"/>
      <c r="G35" s="84"/>
      <c r="H35" s="89"/>
      <c r="I35" s="89"/>
      <c r="J35" s="88"/>
      <c r="K35" s="89"/>
      <c r="L35" s="62"/>
    </row>
    <row r="36" spans="1:12" x14ac:dyDescent="0.25">
      <c r="A36" s="54"/>
      <c r="B36" s="55"/>
      <c r="C36" s="55"/>
      <c r="D36" s="55"/>
      <c r="E36" s="55"/>
      <c r="F36" s="55"/>
      <c r="G36" s="58"/>
      <c r="H36" s="89"/>
      <c r="I36" s="89"/>
      <c r="J36" s="88"/>
      <c r="K36" s="89"/>
      <c r="L36" s="62"/>
    </row>
    <row r="37" spans="1:12" x14ac:dyDescent="0.25">
      <c r="A37" s="90" t="s">
        <v>292</v>
      </c>
      <c r="B37" s="58"/>
      <c r="C37" s="58"/>
      <c r="D37" s="55"/>
      <c r="E37" s="84"/>
      <c r="F37" s="55"/>
      <c r="G37" s="84"/>
      <c r="H37" s="89"/>
      <c r="I37" s="89"/>
      <c r="J37" s="88"/>
      <c r="K37" s="89"/>
      <c r="L37" s="62"/>
    </row>
    <row r="38" spans="1:12" x14ac:dyDescent="0.25">
      <c r="A38" s="91"/>
      <c r="B38" s="92"/>
      <c r="C38" s="92"/>
      <c r="D38" s="55"/>
      <c r="E38" s="55"/>
      <c r="F38" s="55"/>
      <c r="G38" s="84"/>
      <c r="H38" s="89"/>
      <c r="I38" s="89"/>
      <c r="J38" s="88"/>
      <c r="K38" s="89"/>
      <c r="L38" s="62"/>
    </row>
    <row r="39" spans="1:12" x14ac:dyDescent="0.25">
      <c r="A39" s="93"/>
      <c r="B39" s="87"/>
      <c r="C39" s="87"/>
      <c r="D39" s="87"/>
      <c r="E39" s="87"/>
      <c r="F39" s="87"/>
      <c r="G39" s="87"/>
      <c r="H39" s="89"/>
      <c r="I39" s="89"/>
      <c r="J39" s="88"/>
      <c r="K39" s="89"/>
      <c r="L39" s="62"/>
    </row>
    <row r="40" spans="1:12" x14ac:dyDescent="0.25">
      <c r="A40" s="94" t="s">
        <v>82</v>
      </c>
      <c r="B40" s="95"/>
      <c r="C40" s="173"/>
      <c r="D40" s="173"/>
      <c r="E40" s="173"/>
      <c r="F40" s="173"/>
      <c r="G40" s="173"/>
      <c r="H40" s="89"/>
      <c r="I40" s="89"/>
      <c r="J40" s="88"/>
      <c r="K40" s="89"/>
      <c r="L40" s="62"/>
    </row>
    <row r="41" spans="1:12" x14ac:dyDescent="0.25">
      <c r="A41" s="205"/>
      <c r="B41" s="95"/>
      <c r="C41" s="173"/>
      <c r="D41" s="173"/>
      <c r="E41" s="173"/>
      <c r="F41" s="173"/>
      <c r="G41" s="173"/>
      <c r="H41" s="89"/>
      <c r="I41" s="89"/>
      <c r="J41" s="88"/>
      <c r="K41" s="89"/>
      <c r="L41" s="62"/>
    </row>
    <row r="42" spans="1:12" x14ac:dyDescent="0.25">
      <c r="A42" s="205"/>
      <c r="B42" s="95"/>
      <c r="C42" s="173"/>
      <c r="D42" s="173"/>
      <c r="E42" s="173"/>
      <c r="F42" s="173"/>
      <c r="G42" s="173"/>
      <c r="H42" s="89"/>
      <c r="I42" s="89"/>
      <c r="J42" s="88"/>
      <c r="K42" s="89"/>
      <c r="L42" s="62"/>
    </row>
    <row r="43" spans="1:12" x14ac:dyDescent="0.25">
      <c r="A43" s="205"/>
      <c r="B43" s="95"/>
      <c r="C43" s="173"/>
      <c r="D43" s="173"/>
      <c r="E43" s="173"/>
      <c r="F43" s="173"/>
      <c r="G43" s="173"/>
      <c r="H43" s="89"/>
      <c r="I43" s="89"/>
      <c r="J43" s="88"/>
      <c r="K43" s="89"/>
      <c r="L43" s="62"/>
    </row>
    <row r="44" spans="1:12" ht="15.75" thickBot="1" x14ac:dyDescent="0.3">
      <c r="A44" s="206"/>
      <c r="B44" s="142"/>
      <c r="C44" s="207"/>
      <c r="D44" s="207"/>
      <c r="E44" s="207"/>
      <c r="F44" s="207"/>
      <c r="G44" s="207"/>
      <c r="H44" s="99"/>
      <c r="I44" s="99"/>
      <c r="J44" s="98"/>
      <c r="K44" s="99"/>
      <c r="L44" s="100"/>
    </row>
  </sheetData>
  <mergeCells count="3">
    <mergeCell ref="A18:L19"/>
    <mergeCell ref="A24:F24"/>
    <mergeCell ref="A27:F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2018APRIL</vt:lpstr>
      <vt:lpstr>APRIL 2018 USD1</vt:lpstr>
      <vt:lpstr>20158 may</vt:lpstr>
      <vt:lpstr>Sheet1</vt:lpstr>
      <vt:lpstr>2018 JUNE KES</vt:lpstr>
      <vt:lpstr>2018 JUNE USD</vt:lpstr>
      <vt:lpstr>2018 JUNE KES 2</vt:lpstr>
      <vt:lpstr>2018 JUNEQ2</vt:lpstr>
      <vt:lpstr>Q1 NOV 2018 KES</vt:lpstr>
      <vt:lpstr>Q2 NOV 2018</vt:lpstr>
      <vt:lpstr>Q2NOV 2018 USD</vt:lpstr>
      <vt:lpstr>'20158 may'!Print_Area</vt:lpstr>
      <vt:lpstr>'2018 JUNE KES'!Print_Area</vt:lpstr>
      <vt:lpstr>'2018 JUNE KES 2'!Print_Area</vt:lpstr>
      <vt:lpstr>'2018 JUNE USD'!Print_Area</vt:lpstr>
      <vt:lpstr>'2018 JUNEQ2'!Print_Area</vt:lpstr>
      <vt:lpstr>'2018APRIL'!Print_Area</vt:lpstr>
      <vt:lpstr>'APRIL 2018 USD1'!Print_Area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2018-12-07T11:51:03Z</dcterms:modified>
</cp:coreProperties>
</file>