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inket\Desktop\airline recon 2018\"/>
    </mc:Choice>
  </mc:AlternateContent>
  <bookViews>
    <workbookView xWindow="0" yWindow="0" windowWidth="20490" windowHeight="7755" activeTab="4"/>
  </bookViews>
  <sheets>
    <sheet name="FIVE40" sheetId="1" r:id="rId1"/>
    <sheet name="Sheet1" sheetId="2" r:id="rId2"/>
    <sheet name="RECON KES" sheetId="3" r:id="rId3"/>
    <sheet name="AUG 2018 Q2 KES" sheetId="5" r:id="rId4"/>
    <sheet name="Q2 USD" sheetId="6" r:id="rId5"/>
    <sheet name="RECON USD" sheetId="4" r:id="rId6"/>
  </sheets>
  <calcPr calcId="152511"/>
</workbook>
</file>

<file path=xl/calcChain.xml><?xml version="1.0" encoding="utf-8"?>
<calcChain xmlns="http://schemas.openxmlformats.org/spreadsheetml/2006/main">
  <c r="L6" i="6" l="1"/>
  <c r="I6" i="6"/>
  <c r="J6" i="6"/>
  <c r="K6" i="6"/>
  <c r="K4" i="6"/>
  <c r="K5" i="6"/>
  <c r="L5" i="6" s="1"/>
  <c r="K3" i="6"/>
  <c r="L3" i="6" s="1"/>
  <c r="L4" i="6"/>
  <c r="H12" i="6"/>
  <c r="H16" i="6" s="1"/>
  <c r="H6" i="6"/>
  <c r="H26" i="5"/>
  <c r="H30" i="5" s="1"/>
  <c r="H18" i="5"/>
  <c r="H20" i="5" s="1"/>
  <c r="J5" i="5"/>
  <c r="I5" i="5"/>
  <c r="H5" i="5"/>
  <c r="K4" i="5"/>
  <c r="L4" i="5" s="1"/>
  <c r="K3" i="5"/>
  <c r="L3" i="5" s="1"/>
  <c r="K2" i="5"/>
  <c r="K5" i="5" s="1"/>
  <c r="L5" i="5" s="1"/>
  <c r="L2" i="5" l="1"/>
  <c r="H5" i="4"/>
  <c r="H12" i="4" s="1"/>
  <c r="H16" i="4" s="1"/>
  <c r="H18" i="3"/>
  <c r="H20" i="3" s="1"/>
  <c r="H26" i="3" s="1"/>
  <c r="H30" i="3" s="1"/>
  <c r="I13" i="3"/>
  <c r="J13" i="3"/>
  <c r="H13" i="3"/>
  <c r="L3" i="3"/>
  <c r="L7" i="3"/>
  <c r="L11" i="3"/>
  <c r="K3" i="3"/>
  <c r="K4" i="3"/>
  <c r="L4" i="3" s="1"/>
  <c r="K5" i="3"/>
  <c r="L5" i="3" s="1"/>
  <c r="K6" i="3"/>
  <c r="L6" i="3" s="1"/>
  <c r="K7" i="3"/>
  <c r="K8" i="3"/>
  <c r="L8" i="3" s="1"/>
  <c r="K9" i="3"/>
  <c r="L9" i="3" s="1"/>
  <c r="K10" i="3"/>
  <c r="L10" i="3" s="1"/>
  <c r="K11" i="3"/>
  <c r="K12" i="3"/>
  <c r="L12" i="3" s="1"/>
  <c r="K2" i="3"/>
  <c r="K13" i="3" s="1"/>
  <c r="L2" i="3" l="1"/>
  <c r="L13" i="3"/>
</calcChain>
</file>

<file path=xl/sharedStrings.xml><?xml version="1.0" encoding="utf-8"?>
<sst xmlns="http://schemas.openxmlformats.org/spreadsheetml/2006/main" count="350" uniqueCount="107">
  <si>
    <t xml:space="preserve">  INVOICE </t>
  </si>
  <si>
    <t xml:space="preserve">  INVOICE_AMOUNT </t>
  </si>
  <si>
    <t xml:space="preserve"> MWANGI/EZEKIEL MR </t>
  </si>
  <si>
    <t xml:space="preserve"> KES </t>
  </si>
  <si>
    <t xml:space="preserve"> TIN18080408 </t>
  </si>
  <si>
    <t xml:space="preserve"> KENYA AIRPORTS AUTHORITY </t>
  </si>
  <si>
    <t xml:space="preserve"> NGENO/WELDON MR </t>
  </si>
  <si>
    <t xml:space="preserve"> MOGIRE/VICTOR MR </t>
  </si>
  <si>
    <t xml:space="preserve"> TIN18080137 </t>
  </si>
  <si>
    <t xml:space="preserve"> WORLD VISION-KENYA </t>
  </si>
  <si>
    <t xml:space="preserve"> WERUNGA/MARTIN MR </t>
  </si>
  <si>
    <t xml:space="preserve"> TIN18080181 </t>
  </si>
  <si>
    <t xml:space="preserve"> BARCLAYS BANK OF KENYA LIMITED </t>
  </si>
  <si>
    <t xml:space="preserve"> KORIR/WILSON MR </t>
  </si>
  <si>
    <t xml:space="preserve"> TIN18080179 </t>
  </si>
  <si>
    <t xml:space="preserve"> BARASA/HERBERT </t>
  </si>
  <si>
    <t xml:space="preserve"> TIN18081031 </t>
  </si>
  <si>
    <t xml:space="preserve"> AMREF HEADQUARTERS </t>
  </si>
  <si>
    <t xml:space="preserve"> MURIUKI/MARTIN MR </t>
  </si>
  <si>
    <t xml:space="preserve"> TIN18080420 </t>
  </si>
  <si>
    <t xml:space="preserve"> TOTAL KENYA LIMITED </t>
  </si>
  <si>
    <t xml:space="preserve"> GACHERU/SUSAN MS </t>
  </si>
  <si>
    <t xml:space="preserve"> TIN18080419 </t>
  </si>
  <si>
    <t xml:space="preserve"> CHEPKWONY/TREVOR MR </t>
  </si>
  <si>
    <t xml:space="preserve"> TIN18080459 </t>
  </si>
  <si>
    <t xml:space="preserve"> FRESENIUS MEDICAL CARE (E.A) LTD. </t>
  </si>
  <si>
    <t xml:space="preserve"> MWAKOMA/RHODES MR </t>
  </si>
  <si>
    <t xml:space="preserve"> TIN18080552 </t>
  </si>
  <si>
    <t xml:space="preserve"> KOGOH/ZACHARY MR </t>
  </si>
  <si>
    <t xml:space="preserve"> TIN18081362 </t>
  </si>
  <si>
    <t xml:space="preserve"> PANNAR SEED </t>
  </si>
  <si>
    <t>DATE</t>
  </si>
  <si>
    <t>TKT</t>
  </si>
  <si>
    <t>PAX</t>
  </si>
  <si>
    <t>CO</t>
  </si>
  <si>
    <t>TC</t>
  </si>
  <si>
    <t>CCY</t>
  </si>
  <si>
    <t>PAYABLE</t>
  </si>
  <si>
    <t>ETRAVEL</t>
  </si>
  <si>
    <t>JESSICA OWITI</t>
  </si>
  <si>
    <t>LAGAT/HENRYMR</t>
  </si>
  <si>
    <t>KES</t>
  </si>
  <si>
    <t>MWANGI/EZEKIELMR</t>
  </si>
  <si>
    <t>NGENO/WELDONMR</t>
  </si>
  <si>
    <t>LYDIA NECHESA</t>
  </si>
  <si>
    <t>MOGIRE/VICTORMR</t>
  </si>
  <si>
    <t>SOPHIE NGUNJIRI</t>
  </si>
  <si>
    <t>WERUNGA/MARTINMR</t>
  </si>
  <si>
    <t>KORIR/WILSONMR</t>
  </si>
  <si>
    <t>MURIUKI/MARTINMR</t>
  </si>
  <si>
    <t>GACHERU/SUSANMS</t>
  </si>
  <si>
    <t>JANE WAMAITHA</t>
  </si>
  <si>
    <t>CHEPKWONY/TREVORMR</t>
  </si>
  <si>
    <t>MWAITA/RHODESMWAKOMAMR</t>
  </si>
  <si>
    <t>FELICITY NJIRU</t>
  </si>
  <si>
    <t>BARASA/HERBERTMR</t>
  </si>
  <si>
    <t>KOGOH/ZACHARYMR</t>
  </si>
  <si>
    <t>USD</t>
  </si>
  <si>
    <t>JEMARTEL</t>
  </si>
  <si>
    <t>HAMEL/LORIEANNMS</t>
  </si>
  <si>
    <t>INV</t>
  </si>
  <si>
    <t>GAIN</t>
  </si>
  <si>
    <t>%</t>
  </si>
  <si>
    <t>TOTAL</t>
  </si>
  <si>
    <t>TOTAL PAYABLE</t>
  </si>
  <si>
    <t>FLY 540  JULY 2018 Q1 -USD</t>
  </si>
  <si>
    <t>Prepared By STEPHEN</t>
  </si>
  <si>
    <t>Date------</t>
  </si>
  <si>
    <t>sign--------</t>
  </si>
  <si>
    <t>Kindly Allocate your Account Accordingly</t>
  </si>
  <si>
    <t>AMOUNT AS PER the statement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</si>
  <si>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</si>
  <si>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</si>
  <si>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</si>
  <si>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</si>
  <si>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</si>
  <si>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</si>
  <si>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 xml:space="preserve">DATE </t>
  </si>
  <si>
    <t>FLY 540  JULY 2018 Q1 -KES</t>
  </si>
  <si>
    <t xml:space="preserve">_DATE </t>
  </si>
  <si>
    <t xml:space="preserve">TKT </t>
  </si>
  <si>
    <t xml:space="preserve">  PAX</t>
  </si>
  <si>
    <t xml:space="preserve">  CO</t>
  </si>
  <si>
    <t>INVOICED</t>
  </si>
  <si>
    <t xml:space="preserve"> CHOGE/DAVID MR </t>
  </si>
  <si>
    <t xml:space="preserve"> TIN18082168 </t>
  </si>
  <si>
    <t xml:space="preserve"> MUNYEKE/MARY MS </t>
  </si>
  <si>
    <t xml:space="preserve"> TIN18083233 </t>
  </si>
  <si>
    <t xml:space="preserve"> LOMINITO/MARK MR </t>
  </si>
  <si>
    <t xml:space="preserve"> TIN18083285 </t>
  </si>
  <si>
    <t>NOT BILLED</t>
  </si>
  <si>
    <t>KANGANGI/LUCYWANGECIMS</t>
  </si>
  <si>
    <t>OCHIENG/VIVIANADHIAMBOMS</t>
  </si>
  <si>
    <t>RONGOMA/CURTISCHIKODZAMR</t>
  </si>
  <si>
    <t>NJOKI/EVALYNEWANJIKUMS</t>
  </si>
  <si>
    <t>KIMONGE/KISSINGERMR</t>
  </si>
  <si>
    <t xml:space="preserve"> LANE/ANNIE </t>
  </si>
  <si>
    <t xml:space="preserve"> STEVE BERTRAM MR C/O DFID </t>
  </si>
  <si>
    <t xml:space="preserve"> TIN18082007 </t>
  </si>
  <si>
    <t xml:space="preserve"> USD </t>
  </si>
  <si>
    <t xml:space="preserve"> ANDERSON/GILLROY MR </t>
  </si>
  <si>
    <t xml:space="preserve"> BLASIOUS/MAAKIRA DR </t>
  </si>
  <si>
    <t xml:space="preserve"> SEVENTH DAY ADVENTIST </t>
  </si>
  <si>
    <t xml:space="preserve"> TIN18082937 </t>
  </si>
  <si>
    <t>FLY 540  AUG 2018 Q2 -KES</t>
  </si>
  <si>
    <t>JK</t>
  </si>
  <si>
    <t>FLY 540  AUG 2018 Q2 -USD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</si>
</sst>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$&quot;#,##0.00_);\(&quot;$&quot;#,##0.00\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  <font>
      <b/>
      <sz val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5" fillId="0" borderId="0"/>
  </cellStyleXfs>
  <cellXfs count="102">
    <xf numFmtId="0" fontId="0" fillId="0" borderId="0" xfId="0"/>
    <xf numFmtId="15" fontId="0" fillId="0" borderId="0" xfId="0" applyNumberFormat="1"/>
    <xf numFmtId="43" fontId="0" fillId="0" borderId="0" xfId="1" applyFont="1"/>
    <xf numFmtId="15" fontId="0" fillId="0" borderId="0" xfId="0" applyNumberFormat="1" applyFill="1"/>
    <xf numFmtId="0" fontId="0" fillId="0" borderId="0" xfId="0" applyFill="1"/>
    <xf numFmtId="0" fontId="0" fillId="0" borderId="10" xfId="0" applyFill="1" applyBorder="1"/>
    <xf numFmtId="43" fontId="0" fillId="0" borderId="10" xfId="1" applyFont="1" applyFill="1" applyBorder="1"/>
    <xf numFmtId="15" fontId="0" fillId="0" borderId="10" xfId="0" applyNumberFormat="1" applyFill="1" applyBorder="1"/>
    <xf numFmtId="43" fontId="0" fillId="0" borderId="10" xfId="0" applyNumberFormat="1" applyFill="1" applyBorder="1"/>
    <xf numFmtId="0" fontId="0" fillId="0" borderId="11" xfId="0" applyFill="1" applyBorder="1"/>
    <xf numFmtId="0" fontId="0" fillId="0" borderId="12" xfId="0" applyFill="1" applyBorder="1"/>
    <xf numFmtId="43" fontId="0" fillId="0" borderId="12" xfId="1" applyFont="1" applyFill="1" applyBorder="1"/>
    <xf numFmtId="0" fontId="0" fillId="0" borderId="13" xfId="0" applyFill="1" applyBorder="1"/>
    <xf numFmtId="15" fontId="0" fillId="0" borderId="14" xfId="0" applyNumberFormat="1" applyFill="1" applyBorder="1"/>
    <xf numFmtId="9" fontId="0" fillId="0" borderId="15" xfId="3" applyFont="1" applyFill="1" applyBorder="1"/>
    <xf numFmtId="15" fontId="0" fillId="0" borderId="16" xfId="0" applyNumberFormat="1" applyFill="1" applyBorder="1"/>
    <xf numFmtId="0" fontId="0" fillId="0" borderId="17" xfId="0" applyFill="1" applyBorder="1"/>
    <xf numFmtId="0" fontId="0" fillId="0" borderId="19" xfId="0" applyFill="1" applyBorder="1"/>
    <xf numFmtId="43" fontId="0" fillId="0" borderId="19" xfId="1" applyFont="1" applyFill="1" applyBorder="1"/>
    <xf numFmtId="43" fontId="0" fillId="0" borderId="19" xfId="0" applyNumberFormat="1" applyFill="1" applyBorder="1"/>
    <xf numFmtId="9" fontId="0" fillId="0" borderId="20" xfId="3" applyFont="1" applyFill="1" applyBorder="1"/>
    <xf numFmtId="0" fontId="0" fillId="0" borderId="18" xfId="0" applyFill="1" applyBorder="1"/>
    <xf numFmtId="43" fontId="0" fillId="0" borderId="18" xfId="0" applyNumberFormat="1" applyFill="1" applyBorder="1"/>
    <xf numFmtId="9" fontId="0" fillId="0" borderId="18" xfId="3" applyFont="1" applyFill="1" applyBorder="1"/>
    <xf numFmtId="15" fontId="0" fillId="0" borderId="11" xfId="0" applyNumberFormat="1" applyFill="1" applyBorder="1"/>
    <xf numFmtId="15" fontId="0" fillId="0" borderId="12" xfId="0" applyNumberFormat="1" applyFill="1" applyBorder="1"/>
    <xf numFmtId="43" fontId="0" fillId="0" borderId="13" xfId="1" applyFont="1" applyFill="1" applyBorder="1"/>
    <xf numFmtId="43" fontId="0" fillId="0" borderId="15" xfId="1" applyFont="1" applyFill="1" applyBorder="1"/>
    <xf numFmtId="15" fontId="0" fillId="0" borderId="17" xfId="0" applyNumberFormat="1" applyFill="1" applyBorder="1"/>
    <xf numFmtId="43" fontId="0" fillId="0" borderId="20" xfId="1" applyFont="1" applyFill="1" applyBorder="1"/>
    <xf numFmtId="43" fontId="0" fillId="0" borderId="18" xfId="1" applyFont="1" applyFill="1" applyBorder="1"/>
    <xf numFmtId="0" fontId="0" fillId="0" borderId="0" xfId="0" applyFill="1" applyBorder="1"/>
    <xf numFmtId="43" fontId="0" fillId="0" borderId="0" xfId="1" applyFont="1" applyFill="1" applyBorder="1"/>
    <xf numFmtId="15" fontId="16" fillId="0" borderId="0" xfId="0" applyNumberFormat="1" applyFont="1" applyFill="1"/>
    <xf numFmtId="0" fontId="16" fillId="0" borderId="18" xfId="0" applyFont="1" applyFill="1" applyBorder="1"/>
    <xf numFmtId="15" fontId="16" fillId="0" borderId="18" xfId="0" applyNumberFormat="1" applyFont="1" applyFill="1" applyBorder="1"/>
    <xf numFmtId="43" fontId="16" fillId="0" borderId="18" xfId="1" applyFont="1" applyFill="1" applyBorder="1"/>
    <xf numFmtId="0" fontId="16" fillId="0" borderId="0" xfId="0" applyFont="1" applyFill="1"/>
    <xf numFmtId="15" fontId="0" fillId="0" borderId="19" xfId="0" applyNumberFormat="1" applyFill="1" applyBorder="1"/>
    <xf numFmtId="0" fontId="20" fillId="0" borderId="23" xfId="0" applyFont="1" applyFill="1" applyBorder="1"/>
    <xf numFmtId="9" fontId="20" fillId="0" borderId="24" xfId="3" applyFont="1" applyFill="1" applyBorder="1"/>
    <xf numFmtId="0" fontId="21" fillId="0" borderId="25" xfId="0" applyFont="1" applyFill="1" applyBorder="1"/>
    <xf numFmtId="0" fontId="21" fillId="0" borderId="23" xfId="0" applyFont="1" applyFill="1" applyBorder="1"/>
    <xf numFmtId="44" fontId="21" fillId="0" borderId="23" xfId="2" applyFont="1" applyFill="1" applyBorder="1"/>
    <xf numFmtId="43" fontId="21" fillId="0" borderId="23" xfId="1" applyFont="1" applyFill="1" applyBorder="1"/>
    <xf numFmtId="0" fontId="22" fillId="0" borderId="23" xfId="0" applyFont="1" applyFill="1" applyBorder="1"/>
    <xf numFmtId="0" fontId="22" fillId="0" borderId="24" xfId="0" applyFont="1" applyFill="1" applyBorder="1"/>
    <xf numFmtId="0" fontId="22" fillId="0" borderId="0" xfId="0" applyFont="1" applyFill="1" applyBorder="1"/>
    <xf numFmtId="9" fontId="22" fillId="0" borderId="26" xfId="3" applyFont="1" applyFill="1" applyBorder="1"/>
    <xf numFmtId="0" fontId="21" fillId="0" borderId="27" xfId="0" applyFont="1" applyFill="1" applyBorder="1"/>
    <xf numFmtId="0" fontId="21" fillId="0" borderId="28" xfId="0" applyFont="1" applyFill="1" applyBorder="1"/>
    <xf numFmtId="44" fontId="21" fillId="0" borderId="28" xfId="2" applyFont="1" applyFill="1" applyBorder="1"/>
    <xf numFmtId="43" fontId="21" fillId="0" borderId="28" xfId="1" applyFont="1" applyFill="1" applyBorder="1"/>
    <xf numFmtId="0" fontId="22" fillId="0" borderId="28" xfId="0" applyFont="1" applyFill="1" applyBorder="1"/>
    <xf numFmtId="0" fontId="22" fillId="0" borderId="29" xfId="0" applyFont="1" applyFill="1" applyBorder="1"/>
    <xf numFmtId="0" fontId="21" fillId="0" borderId="30" xfId="0" applyFont="1" applyFill="1" applyBorder="1"/>
    <xf numFmtId="0" fontId="21" fillId="0" borderId="0" xfId="0" applyFont="1" applyFill="1" applyBorder="1"/>
    <xf numFmtId="44" fontId="21" fillId="0" borderId="0" xfId="2" applyFont="1" applyFill="1" applyBorder="1"/>
    <xf numFmtId="43" fontId="21" fillId="0" borderId="0" xfId="1" applyFont="1" applyFill="1" applyBorder="1"/>
    <xf numFmtId="0" fontId="22" fillId="0" borderId="31" xfId="0" applyFont="1" applyFill="1" applyBorder="1"/>
    <xf numFmtId="0" fontId="22" fillId="0" borderId="32" xfId="0" applyFont="1" applyFill="1" applyBorder="1"/>
    <xf numFmtId="44" fontId="22" fillId="0" borderId="32" xfId="2" applyFont="1" applyFill="1" applyBorder="1"/>
    <xf numFmtId="43" fontId="22" fillId="0" borderId="32" xfId="1" applyFont="1" applyFill="1" applyBorder="1"/>
    <xf numFmtId="0" fontId="23" fillId="0" borderId="30" xfId="0" applyFont="1" applyFill="1" applyBorder="1"/>
    <xf numFmtId="0" fontId="22" fillId="0" borderId="30" xfId="45" applyFont="1" applyFill="1" applyBorder="1" applyAlignment="1" applyProtection="1">
      <alignment vertical="center"/>
    </xf>
    <xf numFmtId="43" fontId="22" fillId="0" borderId="0" xfId="1" applyFont="1" applyFill="1" applyBorder="1"/>
    <xf numFmtId="0" fontId="23" fillId="0" borderId="33" xfId="0" applyFont="1" applyFill="1" applyBorder="1"/>
    <xf numFmtId="0" fontId="23" fillId="0" borderId="18" xfId="0" applyFont="1" applyFill="1" applyBorder="1"/>
    <xf numFmtId="44" fontId="23" fillId="0" borderId="18" xfId="2" applyFont="1" applyFill="1" applyBorder="1"/>
    <xf numFmtId="43" fontId="23" fillId="0" borderId="18" xfId="1" applyFont="1" applyFill="1" applyBorder="1"/>
    <xf numFmtId="0" fontId="22" fillId="0" borderId="30" xfId="0" applyFont="1" applyFill="1" applyBorder="1"/>
    <xf numFmtId="0" fontId="24" fillId="0" borderId="25" xfId="0" applyFont="1" applyFill="1" applyBorder="1"/>
    <xf numFmtId="44" fontId="22" fillId="0" borderId="23" xfId="2" applyFont="1" applyFill="1" applyBorder="1"/>
    <xf numFmtId="43" fontId="22" fillId="0" borderId="23" xfId="1" applyFont="1" applyFill="1" applyBorder="1"/>
    <xf numFmtId="9" fontId="22" fillId="0" borderId="24" xfId="3" applyFont="1" applyFill="1" applyBorder="1"/>
    <xf numFmtId="39" fontId="21" fillId="0" borderId="0" xfId="0" applyNumberFormat="1" applyFont="1" applyFill="1" applyBorder="1"/>
    <xf numFmtId="44" fontId="22" fillId="0" borderId="0" xfId="2" applyFont="1" applyFill="1" applyBorder="1"/>
    <xf numFmtId="0" fontId="26" fillId="0" borderId="30" xfId="46" quotePrefix="1" applyFont="1" applyFill="1" applyBorder="1"/>
    <xf numFmtId="0" fontId="26" fillId="0" borderId="0" xfId="46" applyFont="1" applyFill="1" applyBorder="1"/>
    <xf numFmtId="0" fontId="22" fillId="0" borderId="0" xfId="46" applyFont="1" applyFill="1" applyBorder="1"/>
    <xf numFmtId="165" fontId="20" fillId="0" borderId="0" xfId="46" applyNumberFormat="1" applyFont="1" applyFill="1" applyBorder="1"/>
    <xf numFmtId="39" fontId="20" fillId="0" borderId="0" xfId="46" applyNumberFormat="1" applyFont="1" applyFill="1" applyBorder="1"/>
    <xf numFmtId="0" fontId="26" fillId="0" borderId="30" xfId="46" applyFont="1" applyFill="1" applyBorder="1" applyAlignment="1">
      <alignment horizontal="left"/>
    </xf>
    <xf numFmtId="0" fontId="22" fillId="0" borderId="27" xfId="0" applyFont="1" applyFill="1" applyBorder="1"/>
    <xf numFmtId="43" fontId="22" fillId="0" borderId="28" xfId="1" applyFont="1" applyFill="1" applyBorder="1"/>
    <xf numFmtId="164" fontId="22" fillId="0" borderId="28" xfId="0" applyNumberFormat="1" applyFont="1" applyFill="1" applyBorder="1"/>
    <xf numFmtId="9" fontId="22" fillId="0" borderId="29" xfId="3" applyFont="1" applyFill="1" applyBorder="1"/>
    <xf numFmtId="43" fontId="0" fillId="0" borderId="0" xfId="1" applyFont="1" applyFill="1"/>
    <xf numFmtId="0" fontId="16" fillId="0" borderId="0" xfId="0" applyFont="1" applyFill="1" applyBorder="1"/>
    <xf numFmtId="43" fontId="16" fillId="0" borderId="0" xfId="1" applyFont="1" applyFill="1"/>
    <xf numFmtId="43" fontId="27" fillId="0" borderId="32" xfId="1" applyFont="1" applyFill="1" applyBorder="1"/>
    <xf numFmtId="0" fontId="14" fillId="0" borderId="10" xfId="0" applyFont="1" applyFill="1" applyBorder="1"/>
    <xf numFmtId="0" fontId="14" fillId="0" borderId="17" xfId="0" applyFont="1" applyFill="1" applyBorder="1"/>
    <xf numFmtId="9" fontId="0" fillId="0" borderId="13" xfId="3" applyFont="1" applyFill="1" applyBorder="1"/>
    <xf numFmtId="43" fontId="0" fillId="0" borderId="10" xfId="0" applyNumberFormat="1" applyBorder="1"/>
    <xf numFmtId="9" fontId="0" fillId="0" borderId="10" xfId="3" applyFont="1" applyBorder="1"/>
    <xf numFmtId="0" fontId="0" fillId="0" borderId="18" xfId="0" applyBorder="1"/>
    <xf numFmtId="43" fontId="0" fillId="0" borderId="18" xfId="0" applyNumberFormat="1" applyBorder="1"/>
    <xf numFmtId="9" fontId="0" fillId="0" borderId="18" xfId="3" applyFont="1" applyBorder="1"/>
    <xf numFmtId="0" fontId="19" fillId="0" borderId="21" xfId="0" applyFont="1" applyFill="1" applyBorder="1" applyAlignment="1">
      <alignment horizontal="center"/>
    </xf>
    <xf numFmtId="0" fontId="19" fillId="0" borderId="22" xfId="0" applyFont="1" applyFill="1" applyBorder="1" applyAlignment="1">
      <alignment horizontal="center"/>
    </xf>
    <xf numFmtId="0" fontId="22" fillId="0" borderId="0" xfId="46" applyFont="1" applyFill="1" applyBorder="1" applyAlignment="1">
      <alignment horizontal="center"/>
    </xf>
  </cellXfs>
  <cellStyles count="47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urrency" xfId="2" builtinId="4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5" builtinId="8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46"/>
    <cellStyle name="Note" xfId="18" builtinId="10" customBuiltin="1"/>
    <cellStyle name="Output" xfId="13" builtinId="21" customBuiltin="1"/>
    <cellStyle name="Percent" xfId="3" builtinId="5"/>
    <cellStyle name="Title" xfId="4" builtinId="15" customBuiltin="1"/>
    <cellStyle name="Total" xfId="20" builtinId="25" customBuiltin="1"/>
    <cellStyle name="Warning Text" xfId="17" builtinId="11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J9" sqref="J9"/>
    </sheetView>
  </sheetViews>
  <sheetFormatPr defaultRowHeight="15" x14ac:dyDescent="0.25"/>
  <cols>
    <col min="1" max="1" width="11.7109375" customWidth="1"/>
    <col min="2" max="2" width="12" customWidth="1"/>
    <col min="3" max="3" width="12.42578125" customWidth="1"/>
    <col min="4" max="4" width="13.7109375" customWidth="1"/>
    <col min="6" max="6" width="11.85546875" customWidth="1"/>
    <col min="9" max="9" width="10.5703125" style="2" bestFit="1" customWidth="1"/>
    <col min="10" max="10" width="12.42578125" style="2" customWidth="1"/>
  </cols>
  <sheetData>
    <row r="1" spans="1:10" x14ac:dyDescent="0.25">
      <c r="A1" t="s">
        <v>31</v>
      </c>
      <c r="B1" t="s">
        <v>32</v>
      </c>
      <c r="C1" t="s">
        <v>33</v>
      </c>
      <c r="D1" t="s">
        <v>34</v>
      </c>
      <c r="E1" t="s">
        <v>35</v>
      </c>
      <c r="F1" t="s">
        <v>0</v>
      </c>
      <c r="G1" t="s">
        <v>36</v>
      </c>
      <c r="H1" t="s">
        <v>37</v>
      </c>
      <c r="I1" s="2" t="s">
        <v>38</v>
      </c>
      <c r="J1" s="2" t="s">
        <v>1</v>
      </c>
    </row>
    <row r="2" spans="1:10" x14ac:dyDescent="0.25">
      <c r="A2" s="1">
        <v>43314</v>
      </c>
      <c r="B2">
        <v>2302097162</v>
      </c>
      <c r="C2" t="s">
        <v>2</v>
      </c>
      <c r="D2" t="s">
        <v>5</v>
      </c>
      <c r="F2" t="s">
        <v>4</v>
      </c>
      <c r="G2" t="s">
        <v>3</v>
      </c>
      <c r="I2" s="2">
        <v>4366.95</v>
      </c>
      <c r="J2" s="2">
        <v>5405</v>
      </c>
    </row>
    <row r="3" spans="1:10" x14ac:dyDescent="0.25">
      <c r="A3" s="1">
        <v>43314</v>
      </c>
      <c r="B3">
        <v>2302097163</v>
      </c>
      <c r="C3" t="s">
        <v>6</v>
      </c>
      <c r="D3" t="s">
        <v>5</v>
      </c>
      <c r="F3" t="s">
        <v>4</v>
      </c>
      <c r="G3" t="s">
        <v>3</v>
      </c>
      <c r="I3" s="2">
        <v>4366.95</v>
      </c>
      <c r="J3" s="2">
        <v>5405</v>
      </c>
    </row>
    <row r="4" spans="1:10" x14ac:dyDescent="0.25">
      <c r="A4" s="1">
        <v>43315</v>
      </c>
      <c r="B4">
        <v>2302096771</v>
      </c>
      <c r="C4" t="s">
        <v>7</v>
      </c>
      <c r="D4" t="s">
        <v>9</v>
      </c>
      <c r="F4" t="s">
        <v>8</v>
      </c>
      <c r="G4" t="s">
        <v>3</v>
      </c>
      <c r="I4" s="2">
        <v>8476</v>
      </c>
      <c r="J4" s="2">
        <v>8550</v>
      </c>
    </row>
    <row r="5" spans="1:10" x14ac:dyDescent="0.25">
      <c r="A5" s="1">
        <v>43315</v>
      </c>
      <c r="B5">
        <v>2302097891</v>
      </c>
      <c r="C5" t="s">
        <v>10</v>
      </c>
      <c r="D5" t="s">
        <v>12</v>
      </c>
      <c r="F5" t="s">
        <v>11</v>
      </c>
      <c r="G5" t="s">
        <v>3</v>
      </c>
      <c r="I5" s="2">
        <v>5718.3</v>
      </c>
      <c r="J5" s="2">
        <v>6230</v>
      </c>
    </row>
    <row r="6" spans="1:10" x14ac:dyDescent="0.25">
      <c r="A6" s="1">
        <v>43315</v>
      </c>
      <c r="B6">
        <v>2302098101</v>
      </c>
      <c r="C6" t="s">
        <v>13</v>
      </c>
      <c r="D6" t="s">
        <v>12</v>
      </c>
      <c r="F6" t="s">
        <v>14</v>
      </c>
      <c r="G6" t="s">
        <v>3</v>
      </c>
      <c r="I6" s="2">
        <v>11436.6</v>
      </c>
      <c r="J6" s="2">
        <v>12000</v>
      </c>
    </row>
    <row r="7" spans="1:10" x14ac:dyDescent="0.25">
      <c r="A7" s="1">
        <v>43317</v>
      </c>
      <c r="B7">
        <v>2302099773</v>
      </c>
      <c r="C7" t="s">
        <v>15</v>
      </c>
      <c r="D7" t="s">
        <v>17</v>
      </c>
      <c r="F7" t="s">
        <v>16</v>
      </c>
      <c r="G7" t="s">
        <v>3</v>
      </c>
      <c r="I7" s="2">
        <v>5217.3</v>
      </c>
      <c r="J7" s="2">
        <v>9055</v>
      </c>
    </row>
    <row r="8" spans="1:10" x14ac:dyDescent="0.25">
      <c r="A8" s="1">
        <v>43318</v>
      </c>
      <c r="B8">
        <v>2302099124</v>
      </c>
      <c r="C8" t="s">
        <v>18</v>
      </c>
      <c r="D8" t="s">
        <v>20</v>
      </c>
      <c r="F8" t="s">
        <v>19</v>
      </c>
      <c r="G8" t="s">
        <v>3</v>
      </c>
      <c r="I8" s="2">
        <v>22326.6</v>
      </c>
      <c r="J8" s="2">
        <v>23055</v>
      </c>
    </row>
    <row r="9" spans="1:10" x14ac:dyDescent="0.25">
      <c r="A9" s="1">
        <v>43318</v>
      </c>
      <c r="B9">
        <v>2302099128</v>
      </c>
      <c r="C9" t="s">
        <v>21</v>
      </c>
      <c r="D9" t="s">
        <v>20</v>
      </c>
      <c r="F9" t="s">
        <v>22</v>
      </c>
      <c r="G9" t="s">
        <v>3</v>
      </c>
      <c r="I9" s="2">
        <v>22326.6</v>
      </c>
      <c r="J9" s="2">
        <v>23055</v>
      </c>
    </row>
    <row r="10" spans="1:10" x14ac:dyDescent="0.25">
      <c r="A10" s="1">
        <v>43320</v>
      </c>
      <c r="B10">
        <v>2302099683</v>
      </c>
      <c r="C10" t="s">
        <v>23</v>
      </c>
      <c r="D10" t="s">
        <v>25</v>
      </c>
      <c r="F10" t="s">
        <v>24</v>
      </c>
      <c r="G10" t="s">
        <v>3</v>
      </c>
      <c r="I10" s="2">
        <v>5223.3</v>
      </c>
      <c r="J10" s="2">
        <v>7475</v>
      </c>
    </row>
    <row r="11" spans="1:10" x14ac:dyDescent="0.25">
      <c r="A11" s="1">
        <v>43320</v>
      </c>
      <c r="B11">
        <v>2302099703</v>
      </c>
      <c r="C11" t="s">
        <v>26</v>
      </c>
      <c r="D11" t="s">
        <v>25</v>
      </c>
      <c r="F11" t="s">
        <v>27</v>
      </c>
      <c r="G11" t="s">
        <v>3</v>
      </c>
      <c r="I11" s="2">
        <v>5223.3</v>
      </c>
      <c r="J11" s="2">
        <v>7475</v>
      </c>
    </row>
    <row r="12" spans="1:10" x14ac:dyDescent="0.25">
      <c r="A12" s="1">
        <v>43322</v>
      </c>
      <c r="B12">
        <v>2302103900</v>
      </c>
      <c r="C12" t="s">
        <v>28</v>
      </c>
      <c r="D12" t="s">
        <v>30</v>
      </c>
      <c r="F12" t="s">
        <v>29</v>
      </c>
      <c r="G12" t="s">
        <v>3</v>
      </c>
      <c r="I12" s="2">
        <v>10446.6</v>
      </c>
      <c r="J12" s="2">
        <v>11540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A3" sqref="A3:H22"/>
    </sheetView>
  </sheetViews>
  <sheetFormatPr defaultRowHeight="15" x14ac:dyDescent="0.25"/>
  <cols>
    <col min="1" max="1" width="9.85546875" bestFit="1" customWidth="1"/>
    <col min="2" max="2" width="17.28515625" customWidth="1"/>
    <col min="3" max="4" width="20.42578125" customWidth="1"/>
    <col min="6" max="6" width="9.85546875" bestFit="1" customWidth="1"/>
    <col min="8" max="8" width="11.5703125" style="2" bestFit="1" customWidth="1"/>
    <col min="9" max="9" width="9.140625" style="2"/>
  </cols>
  <sheetData>
    <row r="1" spans="1:8" x14ac:dyDescent="0.25">
      <c r="F1" t="s">
        <v>60</v>
      </c>
    </row>
    <row r="2" spans="1:8" x14ac:dyDescent="0.25">
      <c r="A2" t="s">
        <v>31</v>
      </c>
      <c r="B2" t="s">
        <v>32</v>
      </c>
      <c r="C2" t="s">
        <v>33</v>
      </c>
      <c r="E2" t="s">
        <v>35</v>
      </c>
      <c r="G2" t="s">
        <v>36</v>
      </c>
      <c r="H2" s="2" t="s">
        <v>37</v>
      </c>
    </row>
    <row r="3" spans="1:8" x14ac:dyDescent="0.25">
      <c r="A3" s="1">
        <v>43314</v>
      </c>
      <c r="B3">
        <v>2302097069</v>
      </c>
      <c r="C3" t="s">
        <v>40</v>
      </c>
      <c r="D3" t="s">
        <v>34</v>
      </c>
      <c r="E3" t="s">
        <v>39</v>
      </c>
      <c r="F3" s="1"/>
      <c r="G3" t="s">
        <v>41</v>
      </c>
      <c r="H3" s="2">
        <v>6708.3</v>
      </c>
    </row>
    <row r="4" spans="1:8" x14ac:dyDescent="0.25">
      <c r="A4" s="1">
        <v>43314</v>
      </c>
      <c r="B4">
        <v>2302097162</v>
      </c>
      <c r="C4" t="s">
        <v>42</v>
      </c>
      <c r="E4" t="s">
        <v>39</v>
      </c>
      <c r="F4" s="1"/>
      <c r="G4" t="s">
        <v>41</v>
      </c>
      <c r="H4" s="2">
        <v>4366.95</v>
      </c>
    </row>
    <row r="5" spans="1:8" x14ac:dyDescent="0.25">
      <c r="A5" s="1">
        <v>43314</v>
      </c>
      <c r="B5">
        <v>2302097163</v>
      </c>
      <c r="C5" t="s">
        <v>43</v>
      </c>
      <c r="E5" t="s">
        <v>39</v>
      </c>
      <c r="F5" s="1"/>
      <c r="G5" t="s">
        <v>41</v>
      </c>
      <c r="H5" s="2">
        <v>4366.95</v>
      </c>
    </row>
    <row r="6" spans="1:8" x14ac:dyDescent="0.25">
      <c r="A6" s="1">
        <v>43314</v>
      </c>
      <c r="B6">
        <v>2302097069</v>
      </c>
      <c r="C6" t="s">
        <v>40</v>
      </c>
      <c r="E6" t="s">
        <v>39</v>
      </c>
      <c r="F6" s="1"/>
      <c r="G6" t="s">
        <v>41</v>
      </c>
      <c r="H6" s="2">
        <v>11163.3</v>
      </c>
    </row>
    <row r="7" spans="1:8" x14ac:dyDescent="0.25">
      <c r="A7" s="1">
        <v>43314</v>
      </c>
      <c r="B7">
        <v>2302096771</v>
      </c>
      <c r="C7" t="s">
        <v>45</v>
      </c>
      <c r="E7" t="s">
        <v>44</v>
      </c>
      <c r="F7" s="1"/>
      <c r="G7" t="s">
        <v>41</v>
      </c>
      <c r="H7" s="2">
        <v>7926</v>
      </c>
    </row>
    <row r="8" spans="1:8" x14ac:dyDescent="0.25">
      <c r="A8" s="1">
        <v>43315</v>
      </c>
      <c r="B8">
        <v>2302097891</v>
      </c>
      <c r="C8" t="s">
        <v>47</v>
      </c>
      <c r="E8" t="s">
        <v>46</v>
      </c>
      <c r="F8" s="1"/>
      <c r="G8" t="s">
        <v>41</v>
      </c>
      <c r="H8" s="2">
        <v>5718.3</v>
      </c>
    </row>
    <row r="9" spans="1:8" x14ac:dyDescent="0.25">
      <c r="A9" s="1">
        <v>43316</v>
      </c>
      <c r="B9">
        <v>2302098101</v>
      </c>
      <c r="C9" t="s">
        <v>48</v>
      </c>
      <c r="E9" t="s">
        <v>46</v>
      </c>
      <c r="F9" s="1"/>
      <c r="G9" t="s">
        <v>41</v>
      </c>
      <c r="H9" s="2">
        <v>6213.3</v>
      </c>
    </row>
    <row r="10" spans="1:8" x14ac:dyDescent="0.25">
      <c r="A10" s="1">
        <v>43316</v>
      </c>
      <c r="B10">
        <v>2302098101</v>
      </c>
      <c r="C10" t="s">
        <v>48</v>
      </c>
      <c r="E10" t="s">
        <v>46</v>
      </c>
      <c r="F10" s="1"/>
      <c r="G10" t="s">
        <v>41</v>
      </c>
      <c r="H10" s="2">
        <v>5223.3</v>
      </c>
    </row>
    <row r="11" spans="1:8" x14ac:dyDescent="0.25">
      <c r="A11" s="1">
        <v>43318</v>
      </c>
      <c r="B11">
        <v>2302099124</v>
      </c>
      <c r="C11" t="s">
        <v>49</v>
      </c>
      <c r="E11" t="s">
        <v>46</v>
      </c>
      <c r="F11" s="1"/>
      <c r="G11" t="s">
        <v>41</v>
      </c>
      <c r="H11" s="2">
        <v>11163.3</v>
      </c>
    </row>
    <row r="12" spans="1:8" x14ac:dyDescent="0.25">
      <c r="A12" s="1">
        <v>43318</v>
      </c>
      <c r="B12">
        <v>2302099128</v>
      </c>
      <c r="C12" t="s">
        <v>50</v>
      </c>
      <c r="E12" t="s">
        <v>46</v>
      </c>
      <c r="F12" s="1"/>
      <c r="G12" t="s">
        <v>41</v>
      </c>
      <c r="H12" s="2">
        <v>11163.3</v>
      </c>
    </row>
    <row r="13" spans="1:8" x14ac:dyDescent="0.25">
      <c r="A13" s="1">
        <v>43318</v>
      </c>
      <c r="B13">
        <v>2302099124</v>
      </c>
      <c r="C13" t="s">
        <v>49</v>
      </c>
      <c r="E13" t="s">
        <v>46</v>
      </c>
      <c r="F13" s="1"/>
      <c r="G13" t="s">
        <v>41</v>
      </c>
      <c r="H13" s="2">
        <v>11163.3</v>
      </c>
    </row>
    <row r="14" spans="1:8" x14ac:dyDescent="0.25">
      <c r="A14" s="1">
        <v>43318</v>
      </c>
      <c r="B14">
        <v>2302099128</v>
      </c>
      <c r="C14" t="s">
        <v>50</v>
      </c>
      <c r="E14" t="s">
        <v>46</v>
      </c>
      <c r="F14" s="1"/>
      <c r="G14" t="s">
        <v>41</v>
      </c>
      <c r="H14" s="2">
        <v>11163.3</v>
      </c>
    </row>
    <row r="15" spans="1:8" x14ac:dyDescent="0.25">
      <c r="A15" s="1">
        <v>43319</v>
      </c>
      <c r="B15">
        <v>2302099683</v>
      </c>
      <c r="C15" t="s">
        <v>52</v>
      </c>
      <c r="E15" t="s">
        <v>51</v>
      </c>
      <c r="F15" s="1"/>
      <c r="G15" t="s">
        <v>41</v>
      </c>
      <c r="H15" s="2">
        <v>5223.3</v>
      </c>
    </row>
    <row r="16" spans="1:8" x14ac:dyDescent="0.25">
      <c r="A16" s="1">
        <v>43319</v>
      </c>
      <c r="B16">
        <v>2302099703</v>
      </c>
      <c r="C16" t="s">
        <v>53</v>
      </c>
      <c r="E16" t="s">
        <v>51</v>
      </c>
      <c r="F16" s="1"/>
      <c r="G16" t="s">
        <v>41</v>
      </c>
      <c r="H16" s="2">
        <v>5223.3</v>
      </c>
    </row>
    <row r="17" spans="1:8" x14ac:dyDescent="0.25">
      <c r="A17" s="1">
        <v>43319</v>
      </c>
      <c r="B17">
        <v>2302099773</v>
      </c>
      <c r="C17" t="s">
        <v>55</v>
      </c>
      <c r="E17" t="s">
        <v>54</v>
      </c>
      <c r="F17" s="1"/>
      <c r="G17" t="s">
        <v>41</v>
      </c>
      <c r="H17" s="2">
        <v>5223.3</v>
      </c>
    </row>
    <row r="18" spans="1:8" x14ac:dyDescent="0.25">
      <c r="A18" s="1">
        <v>43326</v>
      </c>
      <c r="B18">
        <v>2302103900</v>
      </c>
      <c r="C18" t="s">
        <v>56</v>
      </c>
      <c r="E18" t="s">
        <v>46</v>
      </c>
      <c r="F18" s="1"/>
      <c r="G18" t="s">
        <v>41</v>
      </c>
      <c r="H18" s="2">
        <v>5223.3</v>
      </c>
    </row>
    <row r="19" spans="1:8" x14ac:dyDescent="0.25">
      <c r="A19" s="1">
        <v>43326</v>
      </c>
      <c r="B19">
        <v>2302103900</v>
      </c>
      <c r="C19" t="s">
        <v>56</v>
      </c>
      <c r="E19" t="s">
        <v>46</v>
      </c>
      <c r="F19" s="1"/>
      <c r="G19" t="s">
        <v>41</v>
      </c>
      <c r="H19" s="2">
        <v>5223.3</v>
      </c>
    </row>
    <row r="20" spans="1:8" x14ac:dyDescent="0.25">
      <c r="A20" s="1">
        <v>43327</v>
      </c>
      <c r="B20">
        <v>2302104196</v>
      </c>
      <c r="C20" t="s">
        <v>59</v>
      </c>
      <c r="E20" t="s">
        <v>58</v>
      </c>
      <c r="F20" s="1">
        <v>43338</v>
      </c>
      <c r="G20" t="s">
        <v>57</v>
      </c>
      <c r="H20" s="2">
        <v>84.21</v>
      </c>
    </row>
    <row r="21" spans="1:8" x14ac:dyDescent="0.25">
      <c r="A21" s="1">
        <v>43327</v>
      </c>
      <c r="B21">
        <v>2302104196</v>
      </c>
      <c r="C21" t="s">
        <v>59</v>
      </c>
      <c r="E21" t="s">
        <v>58</v>
      </c>
      <c r="F21" s="1">
        <v>43336</v>
      </c>
      <c r="G21" t="s">
        <v>57</v>
      </c>
      <c r="H21" s="2">
        <v>55.5</v>
      </c>
    </row>
    <row r="22" spans="1:8" x14ac:dyDescent="0.25">
      <c r="H22" s="2">
        <v>139.71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L22" sqref="A22:L44"/>
    </sheetView>
  </sheetViews>
  <sheetFormatPr defaultRowHeight="15" x14ac:dyDescent="0.25"/>
  <cols>
    <col min="1" max="1" width="11.5703125" style="4" customWidth="1"/>
    <col min="2" max="2" width="13.5703125" style="4" customWidth="1"/>
    <col min="3" max="5" width="9.140625" style="4"/>
    <col min="6" max="6" width="12" style="4" customWidth="1"/>
    <col min="7" max="7" width="9.140625" style="4"/>
    <col min="8" max="8" width="15.140625" style="4" customWidth="1"/>
    <col min="9" max="9" width="12.5703125" style="4" customWidth="1"/>
    <col min="10" max="10" width="15.140625" style="4" customWidth="1"/>
    <col min="11" max="11" width="11.42578125" style="4" customWidth="1"/>
    <col min="12" max="16384" width="9.140625" style="4"/>
  </cols>
  <sheetData>
    <row r="1" spans="1:12" x14ac:dyDescent="0.25">
      <c r="A1" s="9" t="s">
        <v>31</v>
      </c>
      <c r="B1" s="10" t="s">
        <v>32</v>
      </c>
      <c r="C1" s="10" t="s">
        <v>33</v>
      </c>
      <c r="D1" s="10" t="s">
        <v>34</v>
      </c>
      <c r="E1" s="10" t="s">
        <v>35</v>
      </c>
      <c r="F1" s="10" t="s">
        <v>0</v>
      </c>
      <c r="G1" s="10" t="s">
        <v>36</v>
      </c>
      <c r="H1" s="10" t="s">
        <v>37</v>
      </c>
      <c r="I1" s="11" t="s">
        <v>38</v>
      </c>
      <c r="J1" s="11" t="s">
        <v>1</v>
      </c>
      <c r="K1" s="10" t="s">
        <v>61</v>
      </c>
      <c r="L1" s="12" t="s">
        <v>62</v>
      </c>
    </row>
    <row r="2" spans="1:12" x14ac:dyDescent="0.25">
      <c r="A2" s="13">
        <v>43315</v>
      </c>
      <c r="B2" s="5">
        <v>2302096771</v>
      </c>
      <c r="C2" s="5" t="s">
        <v>7</v>
      </c>
      <c r="D2" s="5" t="s">
        <v>9</v>
      </c>
      <c r="E2" s="5"/>
      <c r="F2" s="5" t="s">
        <v>8</v>
      </c>
      <c r="G2" s="5" t="s">
        <v>3</v>
      </c>
      <c r="H2" s="6">
        <v>7926</v>
      </c>
      <c r="I2" s="6">
        <v>8476</v>
      </c>
      <c r="J2" s="6">
        <v>8550</v>
      </c>
      <c r="K2" s="8">
        <f>J2-I2</f>
        <v>74</v>
      </c>
      <c r="L2" s="14">
        <f>K2/J2</f>
        <v>8.6549707602339189E-3</v>
      </c>
    </row>
    <row r="3" spans="1:12" x14ac:dyDescent="0.25">
      <c r="A3" s="13">
        <v>43314</v>
      </c>
      <c r="B3" s="5">
        <v>2302097162</v>
      </c>
      <c r="C3" s="5" t="s">
        <v>2</v>
      </c>
      <c r="D3" s="5" t="s">
        <v>5</v>
      </c>
      <c r="E3" s="5"/>
      <c r="F3" s="5" t="s">
        <v>4</v>
      </c>
      <c r="G3" s="5" t="s">
        <v>3</v>
      </c>
      <c r="H3" s="6">
        <v>4366.95</v>
      </c>
      <c r="I3" s="6">
        <v>4366.95</v>
      </c>
      <c r="J3" s="6">
        <v>5405</v>
      </c>
      <c r="K3" s="8">
        <f t="shared" ref="K3:K12" si="0">J3-I3</f>
        <v>1038.0500000000002</v>
      </c>
      <c r="L3" s="14">
        <f t="shared" ref="L3:L12" si="1">K3/J3</f>
        <v>0.19205365402405183</v>
      </c>
    </row>
    <row r="4" spans="1:12" x14ac:dyDescent="0.25">
      <c r="A4" s="13">
        <v>43314</v>
      </c>
      <c r="B4" s="5">
        <v>2302097163</v>
      </c>
      <c r="C4" s="5" t="s">
        <v>6</v>
      </c>
      <c r="D4" s="5" t="s">
        <v>5</v>
      </c>
      <c r="E4" s="5"/>
      <c r="F4" s="5" t="s">
        <v>4</v>
      </c>
      <c r="G4" s="5" t="s">
        <v>3</v>
      </c>
      <c r="H4" s="6">
        <v>4366.95</v>
      </c>
      <c r="I4" s="6">
        <v>4366.95</v>
      </c>
      <c r="J4" s="6">
        <v>5405</v>
      </c>
      <c r="K4" s="8">
        <f t="shared" si="0"/>
        <v>1038.0500000000002</v>
      </c>
      <c r="L4" s="14">
        <f t="shared" si="1"/>
        <v>0.19205365402405183</v>
      </c>
    </row>
    <row r="5" spans="1:12" x14ac:dyDescent="0.25">
      <c r="A5" s="13">
        <v>43315</v>
      </c>
      <c r="B5" s="5">
        <v>2302097891</v>
      </c>
      <c r="C5" s="5" t="s">
        <v>10</v>
      </c>
      <c r="D5" s="5" t="s">
        <v>12</v>
      </c>
      <c r="E5" s="5"/>
      <c r="F5" s="5" t="s">
        <v>11</v>
      </c>
      <c r="G5" s="5" t="s">
        <v>3</v>
      </c>
      <c r="H5" s="6">
        <v>5718.3</v>
      </c>
      <c r="I5" s="6">
        <v>5718.3</v>
      </c>
      <c r="J5" s="6">
        <v>6230</v>
      </c>
      <c r="K5" s="8">
        <f t="shared" si="0"/>
        <v>511.69999999999982</v>
      </c>
      <c r="L5" s="14">
        <f t="shared" si="1"/>
        <v>8.2134831460674129E-2</v>
      </c>
    </row>
    <row r="6" spans="1:12" x14ac:dyDescent="0.25">
      <c r="A6" s="13">
        <v>43315</v>
      </c>
      <c r="B6" s="5">
        <v>2302098101</v>
      </c>
      <c r="C6" s="5" t="s">
        <v>13</v>
      </c>
      <c r="D6" s="5" t="s">
        <v>12</v>
      </c>
      <c r="E6" s="5"/>
      <c r="F6" s="5" t="s">
        <v>14</v>
      </c>
      <c r="G6" s="5" t="s">
        <v>3</v>
      </c>
      <c r="H6" s="6">
        <v>11436.6</v>
      </c>
      <c r="I6" s="6">
        <v>11436.6</v>
      </c>
      <c r="J6" s="6">
        <v>12000</v>
      </c>
      <c r="K6" s="8">
        <f t="shared" si="0"/>
        <v>563.39999999999964</v>
      </c>
      <c r="L6" s="14">
        <f t="shared" si="1"/>
        <v>4.6949999999999971E-2</v>
      </c>
    </row>
    <row r="7" spans="1:12" x14ac:dyDescent="0.25">
      <c r="A7" s="13">
        <v>43318</v>
      </c>
      <c r="B7" s="5">
        <v>2302099124</v>
      </c>
      <c r="C7" s="5" t="s">
        <v>18</v>
      </c>
      <c r="D7" s="5" t="s">
        <v>20</v>
      </c>
      <c r="E7" s="5"/>
      <c r="F7" s="5" t="s">
        <v>19</v>
      </c>
      <c r="G7" s="5" t="s">
        <v>3</v>
      </c>
      <c r="H7" s="6">
        <v>22326.6</v>
      </c>
      <c r="I7" s="6">
        <v>22326.6</v>
      </c>
      <c r="J7" s="6">
        <v>23055</v>
      </c>
      <c r="K7" s="8">
        <f t="shared" si="0"/>
        <v>728.40000000000146</v>
      </c>
      <c r="L7" s="14">
        <f t="shared" si="1"/>
        <v>3.1594014313597985E-2</v>
      </c>
    </row>
    <row r="8" spans="1:12" x14ac:dyDescent="0.25">
      <c r="A8" s="13">
        <v>43318</v>
      </c>
      <c r="B8" s="5">
        <v>2302099128</v>
      </c>
      <c r="C8" s="5" t="s">
        <v>21</v>
      </c>
      <c r="D8" s="5" t="s">
        <v>20</v>
      </c>
      <c r="E8" s="5"/>
      <c r="F8" s="5" t="s">
        <v>22</v>
      </c>
      <c r="G8" s="5" t="s">
        <v>3</v>
      </c>
      <c r="H8" s="6">
        <v>22326.6</v>
      </c>
      <c r="I8" s="6">
        <v>22326.6</v>
      </c>
      <c r="J8" s="6">
        <v>23055</v>
      </c>
      <c r="K8" s="8">
        <f t="shared" si="0"/>
        <v>728.40000000000146</v>
      </c>
      <c r="L8" s="14">
        <f t="shared" si="1"/>
        <v>3.1594014313597985E-2</v>
      </c>
    </row>
    <row r="9" spans="1:12" x14ac:dyDescent="0.25">
      <c r="A9" s="13">
        <v>43320</v>
      </c>
      <c r="B9" s="5">
        <v>2302099683</v>
      </c>
      <c r="C9" s="5" t="s">
        <v>23</v>
      </c>
      <c r="D9" s="5" t="s">
        <v>25</v>
      </c>
      <c r="E9" s="5"/>
      <c r="F9" s="5" t="s">
        <v>24</v>
      </c>
      <c r="G9" s="5" t="s">
        <v>3</v>
      </c>
      <c r="H9" s="6">
        <v>5223.3</v>
      </c>
      <c r="I9" s="6">
        <v>5223.3</v>
      </c>
      <c r="J9" s="6">
        <v>7475</v>
      </c>
      <c r="K9" s="8">
        <f t="shared" si="0"/>
        <v>2251.6999999999998</v>
      </c>
      <c r="L9" s="14">
        <f t="shared" si="1"/>
        <v>0.30123076923076919</v>
      </c>
    </row>
    <row r="10" spans="1:12" x14ac:dyDescent="0.25">
      <c r="A10" s="13">
        <v>43320</v>
      </c>
      <c r="B10" s="5">
        <v>2302099703</v>
      </c>
      <c r="C10" s="5" t="s">
        <v>26</v>
      </c>
      <c r="D10" s="5" t="s">
        <v>25</v>
      </c>
      <c r="E10" s="5"/>
      <c r="F10" s="5" t="s">
        <v>27</v>
      </c>
      <c r="G10" s="5" t="s">
        <v>3</v>
      </c>
      <c r="H10" s="6">
        <v>5223.3</v>
      </c>
      <c r="I10" s="6">
        <v>5223.3</v>
      </c>
      <c r="J10" s="6">
        <v>7475</v>
      </c>
      <c r="K10" s="8">
        <f t="shared" si="0"/>
        <v>2251.6999999999998</v>
      </c>
      <c r="L10" s="14">
        <f t="shared" si="1"/>
        <v>0.30123076923076919</v>
      </c>
    </row>
    <row r="11" spans="1:12" x14ac:dyDescent="0.25">
      <c r="A11" s="13">
        <v>43317</v>
      </c>
      <c r="B11" s="5">
        <v>2302099773</v>
      </c>
      <c r="C11" s="5" t="s">
        <v>15</v>
      </c>
      <c r="D11" s="5" t="s">
        <v>17</v>
      </c>
      <c r="E11" s="5"/>
      <c r="F11" s="5" t="s">
        <v>16</v>
      </c>
      <c r="G11" s="5" t="s">
        <v>3</v>
      </c>
      <c r="H11" s="6">
        <v>5223.3</v>
      </c>
      <c r="I11" s="6">
        <v>5217.3</v>
      </c>
      <c r="J11" s="6">
        <v>9055</v>
      </c>
      <c r="K11" s="8">
        <f t="shared" si="0"/>
        <v>3837.7</v>
      </c>
      <c r="L11" s="14">
        <f t="shared" si="1"/>
        <v>0.42382109331860851</v>
      </c>
    </row>
    <row r="12" spans="1:12" ht="15.75" thickBot="1" x14ac:dyDescent="0.3">
      <c r="A12" s="15">
        <v>43322</v>
      </c>
      <c r="B12" s="16">
        <v>2302103900</v>
      </c>
      <c r="C12" s="16" t="s">
        <v>28</v>
      </c>
      <c r="D12" s="16" t="s">
        <v>30</v>
      </c>
      <c r="E12" s="16"/>
      <c r="F12" s="16" t="s">
        <v>29</v>
      </c>
      <c r="G12" s="17" t="s">
        <v>3</v>
      </c>
      <c r="H12" s="18">
        <v>5223.3</v>
      </c>
      <c r="I12" s="18">
        <v>10446.6</v>
      </c>
      <c r="J12" s="18">
        <v>11540</v>
      </c>
      <c r="K12" s="19">
        <f t="shared" si="0"/>
        <v>1093.3999999999996</v>
      </c>
      <c r="L12" s="20">
        <f t="shared" si="1"/>
        <v>9.4748700173310191E-2</v>
      </c>
    </row>
    <row r="13" spans="1:12" ht="15.75" thickBot="1" x14ac:dyDescent="0.3">
      <c r="G13" s="21" t="s">
        <v>63</v>
      </c>
      <c r="H13" s="22">
        <f>SUM(H2:H12)</f>
        <v>99361.200000000012</v>
      </c>
      <c r="I13" s="22">
        <f t="shared" ref="I13:K13" si="2">SUM(I2:I12)</f>
        <v>105128.50000000001</v>
      </c>
      <c r="J13" s="22">
        <f t="shared" si="2"/>
        <v>119245</v>
      </c>
      <c r="K13" s="22">
        <f t="shared" si="2"/>
        <v>14116.500000000002</v>
      </c>
      <c r="L13" s="23">
        <f>K13/J13</f>
        <v>0.11838232210994173</v>
      </c>
    </row>
    <row r="14" spans="1:12" ht="16.5" thickTop="1" thickBot="1" x14ac:dyDescent="0.3"/>
    <row r="15" spans="1:12" x14ac:dyDescent="0.25">
      <c r="A15" s="24">
        <v>43314</v>
      </c>
      <c r="B15" s="10">
        <v>2302097069</v>
      </c>
      <c r="C15" s="10" t="s">
        <v>40</v>
      </c>
      <c r="D15" s="10" t="s">
        <v>34</v>
      </c>
      <c r="E15" s="10" t="s">
        <v>39</v>
      </c>
      <c r="F15" s="25"/>
      <c r="G15" s="10" t="s">
        <v>41</v>
      </c>
      <c r="H15" s="26">
        <v>6708.3</v>
      </c>
    </row>
    <row r="16" spans="1:12" x14ac:dyDescent="0.25">
      <c r="A16" s="13">
        <v>43314</v>
      </c>
      <c r="B16" s="5">
        <v>2302097069</v>
      </c>
      <c r="C16" s="5" t="s">
        <v>40</v>
      </c>
      <c r="D16" s="5"/>
      <c r="E16" s="5" t="s">
        <v>39</v>
      </c>
      <c r="F16" s="7"/>
      <c r="G16" s="5" t="s">
        <v>41</v>
      </c>
      <c r="H16" s="27">
        <v>11163.3</v>
      </c>
    </row>
    <row r="17" spans="1:12" ht="15.75" thickBot="1" x14ac:dyDescent="0.3">
      <c r="A17" s="15">
        <v>43326</v>
      </c>
      <c r="B17" s="16">
        <v>2302103900</v>
      </c>
      <c r="C17" s="16" t="s">
        <v>56</v>
      </c>
      <c r="D17" s="16"/>
      <c r="E17" s="16" t="s">
        <v>46</v>
      </c>
      <c r="F17" s="28"/>
      <c r="G17" s="17" t="s">
        <v>41</v>
      </c>
      <c r="H17" s="29">
        <v>5223.3</v>
      </c>
    </row>
    <row r="18" spans="1:12" ht="15.75" thickBot="1" x14ac:dyDescent="0.3">
      <c r="A18" s="3"/>
      <c r="F18" s="3"/>
      <c r="G18" s="21"/>
      <c r="H18" s="30">
        <f>SUM(H15:H17)</f>
        <v>23094.899999999998</v>
      </c>
    </row>
    <row r="19" spans="1:12" ht="15.75" thickTop="1" x14ac:dyDescent="0.25">
      <c r="A19" s="3"/>
      <c r="F19" s="3"/>
      <c r="G19" s="31"/>
      <c r="H19" s="32"/>
    </row>
    <row r="20" spans="1:12" s="37" customFormat="1" ht="15.75" thickBot="1" x14ac:dyDescent="0.3">
      <c r="A20" s="33"/>
      <c r="B20" s="34" t="s">
        <v>64</v>
      </c>
      <c r="C20" s="34"/>
      <c r="D20" s="34"/>
      <c r="E20" s="34"/>
      <c r="F20" s="35"/>
      <c r="G20" s="34"/>
      <c r="H20" s="36">
        <f>H18+H13</f>
        <v>122456.1</v>
      </c>
    </row>
    <row r="21" spans="1:12" ht="16.5" thickTop="1" thickBot="1" x14ac:dyDescent="0.3">
      <c r="A21" s="3"/>
      <c r="F21" s="3"/>
      <c r="G21" s="31"/>
      <c r="H21" s="32"/>
    </row>
    <row r="22" spans="1:12" ht="19.5" thickBot="1" x14ac:dyDescent="0.35">
      <c r="A22" s="99" t="s">
        <v>78</v>
      </c>
      <c r="B22" s="100"/>
      <c r="C22" s="100"/>
      <c r="D22" s="100"/>
      <c r="E22" s="100"/>
      <c r="F22" s="100"/>
      <c r="G22" s="100"/>
      <c r="H22" s="100"/>
      <c r="I22" s="100"/>
      <c r="J22" s="100"/>
      <c r="K22" s="39"/>
      <c r="L22" s="40"/>
    </row>
    <row r="23" spans="1:12" ht="15.75" x14ac:dyDescent="0.25">
      <c r="A23" s="41" t="s">
        <v>66</v>
      </c>
      <c r="B23" s="42"/>
      <c r="C23" s="42"/>
      <c r="D23" s="42"/>
      <c r="E23" s="42" t="s">
        <v>67</v>
      </c>
      <c r="F23" s="42"/>
      <c r="G23" s="43"/>
      <c r="H23" s="44" t="s">
        <v>68</v>
      </c>
      <c r="I23" s="45"/>
      <c r="J23" s="46"/>
      <c r="K23" s="47"/>
      <c r="L23" s="48"/>
    </row>
    <row r="24" spans="1:12" ht="16.5" thickBot="1" x14ac:dyDescent="0.3">
      <c r="A24" s="49" t="s">
        <v>69</v>
      </c>
      <c r="B24" s="50"/>
      <c r="C24" s="50"/>
      <c r="D24" s="50"/>
      <c r="E24" s="50"/>
      <c r="F24" s="50"/>
      <c r="G24" s="51"/>
      <c r="H24" s="52"/>
      <c r="I24" s="53"/>
      <c r="J24" s="54"/>
      <c r="K24" s="47"/>
      <c r="L24" s="48"/>
    </row>
    <row r="25" spans="1:12" ht="15.75" x14ac:dyDescent="0.25">
      <c r="A25" s="55"/>
      <c r="B25" s="56"/>
      <c r="C25" s="56"/>
      <c r="D25" s="56"/>
      <c r="E25" s="56"/>
      <c r="F25" s="56"/>
      <c r="G25" s="57"/>
      <c r="H25" s="58"/>
      <c r="I25" s="47"/>
      <c r="J25" s="47"/>
      <c r="K25" s="47"/>
      <c r="L25" s="48"/>
    </row>
    <row r="26" spans="1:12" ht="15.75" thickBot="1" x14ac:dyDescent="0.3">
      <c r="A26" s="59" t="s">
        <v>70</v>
      </c>
      <c r="B26" s="60"/>
      <c r="C26" s="60"/>
      <c r="D26" s="60"/>
      <c r="E26" s="60"/>
      <c r="F26" s="60"/>
      <c r="G26" s="61"/>
      <c r="H26" s="62">
        <f>H20</f>
        <v>122456.1</v>
      </c>
      <c r="I26" s="47"/>
      <c r="J26" s="47"/>
      <c r="K26" s="47"/>
      <c r="L26" s="48"/>
    </row>
    <row r="27" spans="1:12" ht="15.75" x14ac:dyDescent="0.25">
      <c r="A27" s="55"/>
      <c r="B27" s="56"/>
      <c r="C27" s="56"/>
      <c r="D27" s="56"/>
      <c r="E27" s="56"/>
      <c r="F27" s="56"/>
      <c r="G27" s="57"/>
      <c r="H27" s="58"/>
      <c r="I27" s="47"/>
      <c r="J27" s="47"/>
      <c r="K27" s="47"/>
      <c r="L27" s="48"/>
    </row>
    <row r="28" spans="1:12" ht="15.75" x14ac:dyDescent="0.25">
      <c r="A28" s="63"/>
      <c r="B28" s="56"/>
      <c r="C28" s="56"/>
      <c r="D28" s="56"/>
      <c r="E28" s="56"/>
      <c r="F28" s="56"/>
      <c r="G28" s="57"/>
      <c r="H28" s="58"/>
      <c r="I28" s="47"/>
      <c r="J28" s="47"/>
      <c r="K28" s="47"/>
      <c r="L28" s="48"/>
    </row>
    <row r="29" spans="1:12" x14ac:dyDescent="0.25">
      <c r="A29" s="64"/>
      <c r="B29" s="47"/>
      <c r="C29" s="47"/>
      <c r="D29" s="47"/>
      <c r="E29" s="47"/>
      <c r="F29" s="65"/>
      <c r="G29" s="47"/>
      <c r="H29" s="65"/>
      <c r="I29" s="65"/>
      <c r="J29" s="65"/>
      <c r="K29" s="47"/>
      <c r="L29" s="48"/>
    </row>
    <row r="30" spans="1:12" ht="16.5" thickBot="1" x14ac:dyDescent="0.3">
      <c r="A30" s="66" t="s">
        <v>71</v>
      </c>
      <c r="B30" s="67"/>
      <c r="C30" s="67"/>
      <c r="D30" s="67"/>
      <c r="E30" s="67"/>
      <c r="F30" s="67"/>
      <c r="G30" s="68"/>
      <c r="H30" s="69">
        <f>H26+H29</f>
        <v>122456.1</v>
      </c>
      <c r="I30" s="47"/>
      <c r="J30" s="47"/>
      <c r="K30" s="47"/>
      <c r="L30" s="48"/>
    </row>
    <row r="31" spans="1:12" ht="16.5" thickTop="1" x14ac:dyDescent="0.25">
      <c r="A31" s="55"/>
      <c r="B31" s="56"/>
      <c r="C31" s="56"/>
      <c r="D31" s="56"/>
      <c r="E31" s="56"/>
      <c r="F31" s="56"/>
      <c r="G31" s="57"/>
      <c r="H31" s="58"/>
      <c r="I31" s="47"/>
      <c r="J31" s="47"/>
      <c r="K31" s="47"/>
      <c r="L31" s="48"/>
    </row>
    <row r="32" spans="1:12" ht="16.5" thickBot="1" x14ac:dyDescent="0.3">
      <c r="A32" s="70"/>
      <c r="B32" s="47"/>
      <c r="C32" s="47"/>
      <c r="D32" s="47"/>
      <c r="E32" s="47"/>
      <c r="F32" s="47"/>
      <c r="G32" s="57"/>
      <c r="H32" s="65"/>
      <c r="I32" s="47"/>
      <c r="J32" s="47"/>
      <c r="K32" s="47"/>
      <c r="L32" s="48"/>
    </row>
    <row r="33" spans="1:12" ht="15.75" x14ac:dyDescent="0.25">
      <c r="A33" s="71" t="s">
        <v>72</v>
      </c>
      <c r="B33" s="45"/>
      <c r="C33" s="45"/>
      <c r="D33" s="45"/>
      <c r="E33" s="45"/>
      <c r="F33" s="45"/>
      <c r="G33" s="72"/>
      <c r="H33" s="73"/>
      <c r="I33" s="45"/>
      <c r="J33" s="45"/>
      <c r="K33" s="45"/>
      <c r="L33" s="74"/>
    </row>
    <row r="34" spans="1:12" ht="15.75" x14ac:dyDescent="0.25">
      <c r="A34" s="55" t="s">
        <v>73</v>
      </c>
      <c r="B34" s="47"/>
      <c r="C34" s="47"/>
      <c r="D34" s="47"/>
      <c r="E34" s="47"/>
      <c r="F34" s="75"/>
      <c r="G34" s="76"/>
      <c r="H34" s="65"/>
      <c r="I34" s="47"/>
      <c r="J34" s="47"/>
      <c r="K34" s="47"/>
      <c r="L34" s="48"/>
    </row>
    <row r="35" spans="1:12" ht="15.75" x14ac:dyDescent="0.25">
      <c r="A35" s="55"/>
      <c r="B35" s="47"/>
      <c r="C35" s="47"/>
      <c r="D35" s="47"/>
      <c r="E35" s="47"/>
      <c r="F35" s="75"/>
      <c r="G35" s="76"/>
      <c r="H35" s="65"/>
      <c r="I35" s="47"/>
      <c r="J35" s="47"/>
      <c r="K35" s="47"/>
      <c r="L35" s="48"/>
    </row>
    <row r="36" spans="1:12" ht="15.75" x14ac:dyDescent="0.25">
      <c r="A36" s="55"/>
      <c r="B36" s="47"/>
      <c r="C36" s="47"/>
      <c r="D36" s="47"/>
      <c r="E36" s="47"/>
      <c r="F36" s="47"/>
      <c r="G36" s="76"/>
      <c r="H36" s="65"/>
      <c r="I36" s="47"/>
      <c r="J36" s="47"/>
      <c r="K36" s="47"/>
      <c r="L36" s="48"/>
    </row>
    <row r="37" spans="1:12" ht="15.75" x14ac:dyDescent="0.25">
      <c r="A37" s="55" t="s">
        <v>73</v>
      </c>
      <c r="B37" s="47"/>
      <c r="C37" s="47"/>
      <c r="D37" s="47"/>
      <c r="E37" s="47"/>
      <c r="F37" s="75"/>
      <c r="G37" s="76"/>
      <c r="H37" s="65"/>
      <c r="I37" s="47"/>
      <c r="J37" s="47"/>
      <c r="K37" s="47"/>
      <c r="L37" s="48"/>
    </row>
    <row r="38" spans="1:12" ht="15.75" x14ac:dyDescent="0.25">
      <c r="A38" s="55"/>
      <c r="B38" s="47"/>
      <c r="C38" s="47"/>
      <c r="D38" s="47"/>
      <c r="E38" s="47"/>
      <c r="F38" s="75"/>
      <c r="G38" s="76"/>
      <c r="H38" s="65"/>
      <c r="I38" s="47"/>
      <c r="J38" s="47"/>
      <c r="K38" s="47"/>
      <c r="L38" s="48"/>
    </row>
    <row r="39" spans="1:12" ht="15.75" x14ac:dyDescent="0.25">
      <c r="A39" s="55"/>
      <c r="B39" s="47"/>
      <c r="C39" s="47"/>
      <c r="D39" s="47"/>
      <c r="E39" s="47"/>
      <c r="F39" s="75"/>
      <c r="G39" s="76"/>
      <c r="H39" s="65"/>
      <c r="I39" s="47"/>
      <c r="J39" s="47"/>
      <c r="K39" s="47"/>
      <c r="L39" s="48"/>
    </row>
    <row r="40" spans="1:12" ht="15.75" x14ac:dyDescent="0.25">
      <c r="A40" s="55" t="s">
        <v>73</v>
      </c>
      <c r="B40" s="47"/>
      <c r="C40" s="47"/>
      <c r="D40" s="47"/>
      <c r="E40" s="47"/>
      <c r="F40" s="75"/>
      <c r="G40" s="76"/>
      <c r="H40" s="65"/>
      <c r="I40" s="47"/>
      <c r="J40" s="47"/>
      <c r="K40" s="47"/>
      <c r="L40" s="48"/>
    </row>
    <row r="41" spans="1:12" ht="23.25" x14ac:dyDescent="0.35">
      <c r="A41" s="77" t="s">
        <v>74</v>
      </c>
      <c r="B41" s="78"/>
      <c r="C41" s="79"/>
      <c r="D41" s="80"/>
      <c r="E41" s="79"/>
      <c r="F41" s="81"/>
      <c r="G41" s="57"/>
      <c r="H41" s="65"/>
      <c r="I41" s="47"/>
      <c r="J41" s="47"/>
      <c r="K41" s="47"/>
      <c r="L41" s="48"/>
    </row>
    <row r="42" spans="1:12" ht="23.25" x14ac:dyDescent="0.35">
      <c r="A42" s="77" t="s">
        <v>75</v>
      </c>
      <c r="B42" s="78" t="s">
        <v>76</v>
      </c>
      <c r="C42" s="101"/>
      <c r="D42" s="101"/>
      <c r="E42" s="101"/>
      <c r="F42" s="101"/>
      <c r="G42" s="101"/>
      <c r="H42" s="101"/>
      <c r="I42" s="47"/>
      <c r="J42" s="47"/>
      <c r="K42" s="47"/>
      <c r="L42" s="48"/>
    </row>
    <row r="43" spans="1:12" ht="23.25" x14ac:dyDescent="0.35">
      <c r="A43" s="82"/>
      <c r="B43" s="78" t="s">
        <v>77</v>
      </c>
      <c r="C43" s="101"/>
      <c r="D43" s="101"/>
      <c r="E43" s="101"/>
      <c r="F43" s="101"/>
      <c r="G43" s="101"/>
      <c r="H43" s="101"/>
      <c r="I43" s="47"/>
      <c r="J43" s="47"/>
      <c r="K43" s="47"/>
      <c r="L43" s="48"/>
    </row>
    <row r="44" spans="1:12" ht="15.75" thickBot="1" x14ac:dyDescent="0.3">
      <c r="A44" s="83"/>
      <c r="B44" s="53"/>
      <c r="C44" s="53"/>
      <c r="D44" s="53"/>
      <c r="E44" s="53"/>
      <c r="F44" s="53"/>
      <c r="G44" s="53"/>
      <c r="H44" s="84"/>
      <c r="I44" s="84"/>
      <c r="J44" s="84"/>
      <c r="K44" s="85"/>
      <c r="L44" s="86"/>
    </row>
  </sheetData>
  <sortState ref="A2:J23">
    <sortCondition sortBy="cellColor" ref="B2:B23" dxfId="0"/>
  </sortState>
  <mergeCells count="2">
    <mergeCell ref="A22:J22"/>
    <mergeCell ref="C42:H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L22" sqref="A22:L44"/>
    </sheetView>
  </sheetViews>
  <sheetFormatPr defaultRowHeight="15" x14ac:dyDescent="0.25"/>
  <cols>
    <col min="1" max="1" width="9.85546875" style="4" customWidth="1"/>
    <col min="2" max="2" width="14.5703125" style="4" customWidth="1"/>
    <col min="3" max="3" width="17" style="4" customWidth="1"/>
    <col min="4" max="4" width="16.42578125" style="4" customWidth="1"/>
    <col min="5" max="5" width="14.42578125" style="4" customWidth="1"/>
    <col min="6" max="6" width="18.7109375" style="4" customWidth="1"/>
    <col min="7" max="7" width="9.140625" style="4"/>
    <col min="8" max="8" width="15.42578125" style="87" customWidth="1"/>
    <col min="9" max="9" width="19.7109375" style="4" customWidth="1"/>
    <col min="10" max="10" width="10.5703125" style="87" bestFit="1" customWidth="1"/>
    <col min="11" max="11" width="11.5703125" style="4" customWidth="1"/>
    <col min="12" max="16384" width="9.140625" style="4"/>
  </cols>
  <sheetData>
    <row r="1" spans="1:12" x14ac:dyDescent="0.25">
      <c r="A1" s="9" t="s">
        <v>79</v>
      </c>
      <c r="B1" s="10" t="s">
        <v>80</v>
      </c>
      <c r="C1" s="10" t="s">
        <v>81</v>
      </c>
      <c r="D1" s="10" t="s">
        <v>82</v>
      </c>
      <c r="E1" s="10" t="s">
        <v>35</v>
      </c>
      <c r="F1" s="10" t="s">
        <v>0</v>
      </c>
      <c r="G1" s="10" t="s">
        <v>36</v>
      </c>
      <c r="H1" s="11" t="s">
        <v>37</v>
      </c>
      <c r="I1" s="11" t="s">
        <v>38</v>
      </c>
      <c r="J1" s="11" t="s">
        <v>83</v>
      </c>
      <c r="K1" s="11" t="s">
        <v>61</v>
      </c>
      <c r="L1" s="26" t="s">
        <v>62</v>
      </c>
    </row>
    <row r="2" spans="1:12" x14ac:dyDescent="0.25">
      <c r="A2" s="13">
        <v>43329</v>
      </c>
      <c r="B2" s="5">
        <v>2302105775</v>
      </c>
      <c r="C2" s="5" t="s">
        <v>84</v>
      </c>
      <c r="D2" s="5" t="s">
        <v>20</v>
      </c>
      <c r="E2" s="5" t="s">
        <v>46</v>
      </c>
      <c r="F2" s="5" t="s">
        <v>85</v>
      </c>
      <c r="G2" s="5" t="s">
        <v>3</v>
      </c>
      <c r="H2" s="6">
        <v>11163.3</v>
      </c>
      <c r="I2" s="6">
        <v>11163.3</v>
      </c>
      <c r="J2" s="6">
        <v>11785</v>
      </c>
      <c r="K2" s="8">
        <f>SUM(J2-I2)</f>
        <v>621.70000000000073</v>
      </c>
      <c r="L2" s="14">
        <f>SUM(K2/J2)</f>
        <v>5.2753500212134131E-2</v>
      </c>
    </row>
    <row r="3" spans="1:12" x14ac:dyDescent="0.25">
      <c r="A3" s="13">
        <v>43339</v>
      </c>
      <c r="B3" s="5">
        <v>2302110480</v>
      </c>
      <c r="C3" s="5" t="s">
        <v>86</v>
      </c>
      <c r="D3" s="5" t="s">
        <v>20</v>
      </c>
      <c r="E3" s="5" t="s">
        <v>46</v>
      </c>
      <c r="F3" s="5" t="s">
        <v>87</v>
      </c>
      <c r="G3" s="5" t="s">
        <v>3</v>
      </c>
      <c r="H3" s="6">
        <v>22326.6</v>
      </c>
      <c r="I3" s="6">
        <v>22326.6</v>
      </c>
      <c r="J3" s="6">
        <v>23055</v>
      </c>
      <c r="K3" s="8">
        <f t="shared" ref="K3:K4" si="0">SUM(J3-I3)</f>
        <v>728.40000000000146</v>
      </c>
      <c r="L3" s="14">
        <f t="shared" ref="L3:L4" si="1">SUM(K3/J3)</f>
        <v>3.1594014313597985E-2</v>
      </c>
    </row>
    <row r="4" spans="1:12" ht="15.75" thickBot="1" x14ac:dyDescent="0.3">
      <c r="A4" s="15">
        <v>43337</v>
      </c>
      <c r="B4" s="16">
        <v>2302110543</v>
      </c>
      <c r="C4" s="16" t="s">
        <v>88</v>
      </c>
      <c r="D4" s="16" t="s">
        <v>17</v>
      </c>
      <c r="E4" s="17" t="s">
        <v>54</v>
      </c>
      <c r="F4" s="17" t="s">
        <v>89</v>
      </c>
      <c r="G4" s="17" t="s">
        <v>3</v>
      </c>
      <c r="H4" s="18">
        <v>7926</v>
      </c>
      <c r="I4" s="18">
        <v>7926</v>
      </c>
      <c r="J4" s="18">
        <v>8400</v>
      </c>
      <c r="K4" s="19">
        <f t="shared" si="0"/>
        <v>474</v>
      </c>
      <c r="L4" s="20">
        <f t="shared" si="1"/>
        <v>5.6428571428571425E-2</v>
      </c>
    </row>
    <row r="5" spans="1:12" ht="15.75" thickBot="1" x14ac:dyDescent="0.3">
      <c r="A5" s="3"/>
      <c r="E5" s="21" t="s">
        <v>63</v>
      </c>
      <c r="F5" s="21"/>
      <c r="G5" s="21"/>
      <c r="H5" s="30">
        <f>SUM(H2:H4)</f>
        <v>41415.899999999994</v>
      </c>
      <c r="I5" s="30">
        <f t="shared" ref="I5:K5" si="2">SUM(I2:I4)</f>
        <v>41415.899999999994</v>
      </c>
      <c r="J5" s="30">
        <f t="shared" si="2"/>
        <v>43240</v>
      </c>
      <c r="K5" s="30">
        <f t="shared" si="2"/>
        <v>1824.1000000000022</v>
      </c>
      <c r="L5" s="23">
        <f>K5/J5</f>
        <v>4.2185476410730859E-2</v>
      </c>
    </row>
    <row r="6" spans="1:12" ht="15.75" thickTop="1" x14ac:dyDescent="0.25">
      <c r="A6" s="3"/>
      <c r="I6" s="87"/>
    </row>
    <row r="7" spans="1:12" ht="15.75" thickBot="1" x14ac:dyDescent="0.3">
      <c r="A7" s="3"/>
      <c r="C7" s="88" t="s">
        <v>90</v>
      </c>
      <c r="I7" s="87"/>
    </row>
    <row r="8" spans="1:12" x14ac:dyDescent="0.25">
      <c r="A8" s="24">
        <v>43343</v>
      </c>
      <c r="B8" s="10">
        <v>2302112786</v>
      </c>
      <c r="C8" s="10" t="s">
        <v>91</v>
      </c>
      <c r="D8" s="10"/>
      <c r="E8" s="10" t="s">
        <v>46</v>
      </c>
      <c r="F8" s="10"/>
      <c r="G8" s="10" t="s">
        <v>41</v>
      </c>
      <c r="H8" s="26">
        <v>5718.3</v>
      </c>
    </row>
    <row r="9" spans="1:12" x14ac:dyDescent="0.25">
      <c r="A9" s="13">
        <v>43343</v>
      </c>
      <c r="B9" s="91">
        <v>2302112786</v>
      </c>
      <c r="C9" s="5" t="s">
        <v>91</v>
      </c>
      <c r="D9" s="5"/>
      <c r="E9" s="5" t="s">
        <v>46</v>
      </c>
      <c r="F9" s="5"/>
      <c r="G9" s="5" t="s">
        <v>41</v>
      </c>
      <c r="H9" s="27">
        <v>5718.3</v>
      </c>
    </row>
    <row r="10" spans="1:12" x14ac:dyDescent="0.25">
      <c r="A10" s="13">
        <v>43343</v>
      </c>
      <c r="B10" s="5">
        <v>2302112787</v>
      </c>
      <c r="C10" s="5" t="s">
        <v>92</v>
      </c>
      <c r="D10" s="5"/>
      <c r="E10" s="5" t="s">
        <v>46</v>
      </c>
      <c r="F10" s="5"/>
      <c r="G10" s="5" t="s">
        <v>41</v>
      </c>
      <c r="H10" s="27">
        <v>5718.3</v>
      </c>
    </row>
    <row r="11" spans="1:12" x14ac:dyDescent="0.25">
      <c r="A11" s="13">
        <v>43343</v>
      </c>
      <c r="B11" s="91">
        <v>2302112787</v>
      </c>
      <c r="C11" s="5" t="s">
        <v>92</v>
      </c>
      <c r="D11" s="5"/>
      <c r="E11" s="5" t="s">
        <v>46</v>
      </c>
      <c r="F11" s="5"/>
      <c r="G11" s="5" t="s">
        <v>41</v>
      </c>
      <c r="H11" s="27">
        <v>5718.3</v>
      </c>
    </row>
    <row r="12" spans="1:12" x14ac:dyDescent="0.25">
      <c r="A12" s="13">
        <v>43343</v>
      </c>
      <c r="B12" s="5">
        <v>2302112788</v>
      </c>
      <c r="C12" s="5" t="s">
        <v>93</v>
      </c>
      <c r="D12" s="5"/>
      <c r="E12" s="5" t="s">
        <v>46</v>
      </c>
      <c r="F12" s="5"/>
      <c r="G12" s="5" t="s">
        <v>41</v>
      </c>
      <c r="H12" s="27">
        <v>5718.3</v>
      </c>
    </row>
    <row r="13" spans="1:12" x14ac:dyDescent="0.25">
      <c r="A13" s="13">
        <v>43343</v>
      </c>
      <c r="B13" s="91">
        <v>2302112788</v>
      </c>
      <c r="C13" s="5" t="s">
        <v>93</v>
      </c>
      <c r="D13" s="5"/>
      <c r="E13" s="5" t="s">
        <v>46</v>
      </c>
      <c r="F13" s="5"/>
      <c r="G13" s="5" t="s">
        <v>41</v>
      </c>
      <c r="H13" s="27">
        <v>5718.3</v>
      </c>
    </row>
    <row r="14" spans="1:12" x14ac:dyDescent="0.25">
      <c r="A14" s="13">
        <v>43343</v>
      </c>
      <c r="B14" s="5">
        <v>2302112789</v>
      </c>
      <c r="C14" s="5" t="s">
        <v>94</v>
      </c>
      <c r="D14" s="5"/>
      <c r="E14" s="5" t="s">
        <v>46</v>
      </c>
      <c r="F14" s="5"/>
      <c r="G14" s="5" t="s">
        <v>41</v>
      </c>
      <c r="H14" s="27">
        <v>5718.3</v>
      </c>
    </row>
    <row r="15" spans="1:12" x14ac:dyDescent="0.25">
      <c r="A15" s="13">
        <v>43343</v>
      </c>
      <c r="B15" s="91">
        <v>2302112789</v>
      </c>
      <c r="C15" s="5" t="s">
        <v>94</v>
      </c>
      <c r="D15" s="5"/>
      <c r="E15" s="5" t="s">
        <v>46</v>
      </c>
      <c r="F15" s="5"/>
      <c r="G15" s="5" t="s">
        <v>41</v>
      </c>
      <c r="H15" s="27">
        <v>5718.3</v>
      </c>
    </row>
    <row r="16" spans="1:12" x14ac:dyDescent="0.25">
      <c r="A16" s="13">
        <v>43343</v>
      </c>
      <c r="B16" s="5">
        <v>2302112790</v>
      </c>
      <c r="C16" s="5" t="s">
        <v>95</v>
      </c>
      <c r="D16" s="5"/>
      <c r="E16" s="5" t="s">
        <v>46</v>
      </c>
      <c r="F16" s="5"/>
      <c r="G16" s="5" t="s">
        <v>41</v>
      </c>
      <c r="H16" s="27">
        <v>5718.3</v>
      </c>
    </row>
    <row r="17" spans="1:12" ht="15.75" thickBot="1" x14ac:dyDescent="0.3">
      <c r="A17" s="15">
        <v>43343</v>
      </c>
      <c r="B17" s="92">
        <v>2302112790</v>
      </c>
      <c r="C17" s="16" t="s">
        <v>95</v>
      </c>
      <c r="D17" s="16"/>
      <c r="E17" s="17" t="s">
        <v>46</v>
      </c>
      <c r="F17" s="17"/>
      <c r="G17" s="17" t="s">
        <v>41</v>
      </c>
      <c r="H17" s="29">
        <v>5718.3</v>
      </c>
    </row>
    <row r="18" spans="1:12" ht="15.75" thickBot="1" x14ac:dyDescent="0.3">
      <c r="A18" s="3"/>
      <c r="E18" s="21" t="s">
        <v>63</v>
      </c>
      <c r="F18" s="21"/>
      <c r="G18" s="21"/>
      <c r="H18" s="30">
        <f>SUM(H8:H17)</f>
        <v>57183.000000000015</v>
      </c>
      <c r="I18" s="87"/>
    </row>
    <row r="19" spans="1:12" s="37" customFormat="1" ht="15.75" thickTop="1" x14ac:dyDescent="0.25">
      <c r="A19" s="33"/>
      <c r="H19" s="89"/>
      <c r="I19" s="89"/>
      <c r="J19" s="89"/>
    </row>
    <row r="20" spans="1:12" ht="15.75" thickBot="1" x14ac:dyDescent="0.3">
      <c r="A20" s="3"/>
      <c r="E20" s="34" t="s">
        <v>64</v>
      </c>
      <c r="F20" s="21"/>
      <c r="G20" s="21"/>
      <c r="H20" s="36">
        <f>H18+H5</f>
        <v>98598.900000000009</v>
      </c>
      <c r="I20" s="87"/>
    </row>
    <row r="21" spans="1:12" ht="16.5" thickTop="1" thickBot="1" x14ac:dyDescent="0.3">
      <c r="A21" s="3"/>
      <c r="I21" s="87"/>
    </row>
    <row r="22" spans="1:12" ht="19.5" thickBot="1" x14ac:dyDescent="0.35">
      <c r="A22" s="99" t="s">
        <v>104</v>
      </c>
      <c r="B22" s="100"/>
      <c r="C22" s="100"/>
      <c r="D22" s="100"/>
      <c r="E22" s="100"/>
      <c r="F22" s="100"/>
      <c r="G22" s="100"/>
      <c r="H22" s="100"/>
      <c r="I22" s="100"/>
      <c r="J22" s="100"/>
      <c r="K22" s="39"/>
      <c r="L22" s="40"/>
    </row>
    <row r="23" spans="1:12" ht="15.75" x14ac:dyDescent="0.25">
      <c r="A23" s="41" t="s">
        <v>66</v>
      </c>
      <c r="B23" s="42"/>
      <c r="C23" s="42"/>
      <c r="D23" s="42"/>
      <c r="E23" s="42" t="s">
        <v>67</v>
      </c>
      <c r="F23" s="42"/>
      <c r="G23" s="43"/>
      <c r="H23" s="44" t="s">
        <v>68</v>
      </c>
      <c r="I23" s="45"/>
      <c r="J23" s="46"/>
      <c r="K23" s="47"/>
      <c r="L23" s="48"/>
    </row>
    <row r="24" spans="1:12" ht="16.5" thickBot="1" x14ac:dyDescent="0.3">
      <c r="A24" s="49" t="s">
        <v>69</v>
      </c>
      <c r="B24" s="50"/>
      <c r="C24" s="50"/>
      <c r="D24" s="50"/>
      <c r="E24" s="50"/>
      <c r="F24" s="50"/>
      <c r="G24" s="51"/>
      <c r="H24" s="52"/>
      <c r="I24" s="53"/>
      <c r="J24" s="54"/>
      <c r="K24" s="47"/>
      <c r="L24" s="48"/>
    </row>
    <row r="25" spans="1:12" ht="15.75" x14ac:dyDescent="0.25">
      <c r="A25" s="55"/>
      <c r="B25" s="56"/>
      <c r="C25" s="56"/>
      <c r="D25" s="56"/>
      <c r="E25" s="56"/>
      <c r="F25" s="56"/>
      <c r="G25" s="57"/>
      <c r="H25" s="58"/>
      <c r="I25" s="47"/>
      <c r="J25" s="47"/>
      <c r="K25" s="47"/>
      <c r="L25" s="48"/>
    </row>
    <row r="26" spans="1:12" ht="15.75" thickBot="1" x14ac:dyDescent="0.3">
      <c r="A26" s="59" t="s">
        <v>70</v>
      </c>
      <c r="B26" s="60"/>
      <c r="C26" s="60"/>
      <c r="D26" s="60"/>
      <c r="E26" s="60"/>
      <c r="F26" s="60"/>
      <c r="G26" s="61"/>
      <c r="H26" s="90">
        <f>H20</f>
        <v>98598.900000000009</v>
      </c>
      <c r="I26" s="47"/>
      <c r="J26" s="47"/>
      <c r="K26" s="47"/>
      <c r="L26" s="48"/>
    </row>
    <row r="27" spans="1:12" ht="15.75" x14ac:dyDescent="0.25">
      <c r="A27" s="55"/>
      <c r="B27" s="56"/>
      <c r="C27" s="56"/>
      <c r="D27" s="56"/>
      <c r="E27" s="56"/>
      <c r="F27" s="56"/>
      <c r="G27" s="57"/>
      <c r="H27" s="58"/>
      <c r="I27" s="47"/>
      <c r="J27" s="47"/>
      <c r="K27" s="47"/>
      <c r="L27" s="48"/>
    </row>
    <row r="28" spans="1:12" ht="15.75" x14ac:dyDescent="0.25">
      <c r="A28" s="63"/>
      <c r="B28" s="56"/>
      <c r="C28" s="56"/>
      <c r="D28" s="56"/>
      <c r="E28" s="56"/>
      <c r="F28" s="56"/>
      <c r="G28" s="57"/>
      <c r="H28" s="58"/>
      <c r="I28" s="47"/>
      <c r="J28" s="47"/>
      <c r="K28" s="47"/>
      <c r="L28" s="48"/>
    </row>
    <row r="29" spans="1:12" x14ac:dyDescent="0.25">
      <c r="A29" s="64"/>
      <c r="B29" s="47"/>
      <c r="C29" s="47"/>
      <c r="D29" s="47"/>
      <c r="E29" s="47"/>
      <c r="F29" s="65"/>
      <c r="G29" s="47"/>
      <c r="H29" s="65"/>
      <c r="I29" s="65"/>
      <c r="J29" s="65"/>
      <c r="K29" s="47"/>
      <c r="L29" s="48"/>
    </row>
    <row r="30" spans="1:12" ht="16.5" thickBot="1" x14ac:dyDescent="0.3">
      <c r="A30" s="66" t="s">
        <v>71</v>
      </c>
      <c r="B30" s="67"/>
      <c r="C30" s="67"/>
      <c r="D30" s="67"/>
      <c r="E30" s="67"/>
      <c r="F30" s="67"/>
      <c r="G30" s="68"/>
      <c r="H30" s="69">
        <f>H26+H29</f>
        <v>98598.900000000009</v>
      </c>
      <c r="I30" s="47"/>
      <c r="J30" s="47"/>
      <c r="K30" s="47"/>
      <c r="L30" s="48"/>
    </row>
    <row r="31" spans="1:12" ht="16.5" thickTop="1" x14ac:dyDescent="0.25">
      <c r="A31" s="55"/>
      <c r="B31" s="56"/>
      <c r="C31" s="56"/>
      <c r="D31" s="56"/>
      <c r="E31" s="56"/>
      <c r="F31" s="56"/>
      <c r="G31" s="57"/>
      <c r="H31" s="58"/>
      <c r="I31" s="47"/>
      <c r="J31" s="47"/>
      <c r="K31" s="47"/>
      <c r="L31" s="48"/>
    </row>
    <row r="32" spans="1:12" ht="16.5" thickBot="1" x14ac:dyDescent="0.3">
      <c r="A32" s="70"/>
      <c r="B32" s="47"/>
      <c r="C32" s="47"/>
      <c r="D32" s="47"/>
      <c r="E32" s="47"/>
      <c r="F32" s="47"/>
      <c r="G32" s="57"/>
      <c r="H32" s="65"/>
      <c r="I32" s="47"/>
      <c r="J32" s="47"/>
      <c r="K32" s="47"/>
      <c r="L32" s="48"/>
    </row>
    <row r="33" spans="1:12" ht="15.75" x14ac:dyDescent="0.25">
      <c r="A33" s="71" t="s">
        <v>72</v>
      </c>
      <c r="B33" s="45"/>
      <c r="C33" s="45"/>
      <c r="D33" s="45"/>
      <c r="E33" s="45"/>
      <c r="F33" s="45"/>
      <c r="G33" s="72"/>
      <c r="H33" s="73"/>
      <c r="I33" s="45"/>
      <c r="J33" s="45"/>
      <c r="K33" s="45"/>
      <c r="L33" s="74"/>
    </row>
    <row r="34" spans="1:12" ht="15.75" x14ac:dyDescent="0.25">
      <c r="A34" s="55" t="s">
        <v>73</v>
      </c>
      <c r="B34" s="47"/>
      <c r="C34" s="47"/>
      <c r="D34" s="47"/>
      <c r="E34" s="47"/>
      <c r="F34" s="75"/>
      <c r="G34" s="76"/>
      <c r="H34" s="65"/>
      <c r="I34" s="47"/>
      <c r="J34" s="47"/>
      <c r="K34" s="47"/>
      <c r="L34" s="48"/>
    </row>
    <row r="35" spans="1:12" ht="15.75" x14ac:dyDescent="0.25">
      <c r="A35" s="55"/>
      <c r="B35" s="47"/>
      <c r="C35" s="47"/>
      <c r="D35" s="47"/>
      <c r="E35" s="47"/>
      <c r="F35" s="75"/>
      <c r="G35" s="76"/>
      <c r="H35" s="65"/>
      <c r="I35" s="47"/>
      <c r="J35" s="47"/>
      <c r="K35" s="47"/>
      <c r="L35" s="48"/>
    </row>
    <row r="36" spans="1:12" ht="15.75" x14ac:dyDescent="0.25">
      <c r="A36" s="55"/>
      <c r="B36" s="47"/>
      <c r="C36" s="47"/>
      <c r="D36" s="47"/>
      <c r="E36" s="47"/>
      <c r="F36" s="47"/>
      <c r="G36" s="76"/>
      <c r="H36" s="65"/>
      <c r="I36" s="47"/>
      <c r="J36" s="47"/>
      <c r="K36" s="47"/>
      <c r="L36" s="48"/>
    </row>
    <row r="37" spans="1:12" ht="15.75" x14ac:dyDescent="0.25">
      <c r="A37" s="55" t="s">
        <v>73</v>
      </c>
      <c r="B37" s="47"/>
      <c r="C37" s="47"/>
      <c r="D37" s="47"/>
      <c r="E37" s="47"/>
      <c r="F37" s="75"/>
      <c r="G37" s="76"/>
      <c r="H37" s="65"/>
      <c r="I37" s="47"/>
      <c r="J37" s="47"/>
      <c r="K37" s="47"/>
      <c r="L37" s="48"/>
    </row>
    <row r="38" spans="1:12" ht="15.75" x14ac:dyDescent="0.25">
      <c r="A38" s="55"/>
      <c r="B38" s="47"/>
      <c r="C38" s="47"/>
      <c r="D38" s="47"/>
      <c r="E38" s="47"/>
      <c r="F38" s="75"/>
      <c r="G38" s="76"/>
      <c r="H38" s="65"/>
      <c r="I38" s="47"/>
      <c r="J38" s="47"/>
      <c r="K38" s="47"/>
      <c r="L38" s="48"/>
    </row>
    <row r="39" spans="1:12" ht="15.75" x14ac:dyDescent="0.25">
      <c r="A39" s="55"/>
      <c r="B39" s="47"/>
      <c r="C39" s="47"/>
      <c r="D39" s="47"/>
      <c r="E39" s="47"/>
      <c r="F39" s="75"/>
      <c r="G39" s="76"/>
      <c r="H39" s="65"/>
      <c r="I39" s="47"/>
      <c r="J39" s="47"/>
      <c r="K39" s="47"/>
      <c r="L39" s="48"/>
    </row>
    <row r="40" spans="1:12" ht="15.75" x14ac:dyDescent="0.25">
      <c r="A40" s="55" t="s">
        <v>73</v>
      </c>
      <c r="B40" s="47"/>
      <c r="C40" s="47"/>
      <c r="D40" s="47"/>
      <c r="E40" s="47"/>
      <c r="F40" s="75"/>
      <c r="G40" s="76"/>
      <c r="H40" s="65"/>
      <c r="I40" s="47"/>
      <c r="J40" s="47"/>
      <c r="K40" s="47"/>
      <c r="L40" s="48"/>
    </row>
    <row r="41" spans="1:12" ht="23.25" x14ac:dyDescent="0.35">
      <c r="A41" s="77" t="s">
        <v>74</v>
      </c>
      <c r="B41" s="78"/>
      <c r="C41" s="79"/>
      <c r="D41" s="80"/>
      <c r="E41" s="79"/>
      <c r="F41" s="81"/>
      <c r="G41" s="57"/>
      <c r="H41" s="65"/>
      <c r="I41" s="47"/>
      <c r="J41" s="47"/>
      <c r="K41" s="47"/>
      <c r="L41" s="48"/>
    </row>
    <row r="42" spans="1:12" ht="23.25" x14ac:dyDescent="0.35">
      <c r="A42" s="77" t="s">
        <v>75</v>
      </c>
      <c r="B42" s="78" t="s">
        <v>76</v>
      </c>
      <c r="C42" s="101"/>
      <c r="D42" s="101"/>
      <c r="E42" s="101"/>
      <c r="F42" s="101"/>
      <c r="G42" s="101"/>
      <c r="H42" s="101"/>
      <c r="I42" s="47"/>
      <c r="J42" s="47"/>
      <c r="K42" s="47"/>
      <c r="L42" s="48"/>
    </row>
    <row r="43" spans="1:12" ht="23.25" x14ac:dyDescent="0.35">
      <c r="A43" s="82"/>
      <c r="B43" s="78" t="s">
        <v>77</v>
      </c>
      <c r="C43" s="101"/>
      <c r="D43" s="101"/>
      <c r="E43" s="101"/>
      <c r="F43" s="101"/>
      <c r="G43" s="101"/>
      <c r="H43" s="101"/>
      <c r="I43" s="47"/>
      <c r="J43" s="47"/>
      <c r="K43" s="47"/>
      <c r="L43" s="48"/>
    </row>
    <row r="44" spans="1:12" ht="15.75" thickBot="1" x14ac:dyDescent="0.3">
      <c r="A44" s="83"/>
      <c r="B44" s="53"/>
      <c r="C44" s="53"/>
      <c r="D44" s="53"/>
      <c r="E44" s="53"/>
      <c r="F44" s="53"/>
      <c r="G44" s="53"/>
      <c r="H44" s="84"/>
      <c r="I44" s="84"/>
      <c r="J44" s="84"/>
      <c r="K44" s="85"/>
      <c r="L44" s="86"/>
    </row>
  </sheetData>
  <mergeCells count="2">
    <mergeCell ref="A22:J22"/>
    <mergeCell ref="C42:H4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A8" sqref="A8:J8"/>
    </sheetView>
  </sheetViews>
  <sheetFormatPr defaultRowHeight="15" x14ac:dyDescent="0.25"/>
  <cols>
    <col min="1" max="1" width="10.85546875" customWidth="1"/>
    <col min="2" max="2" width="18.140625" customWidth="1"/>
    <col min="3" max="3" width="26.42578125" customWidth="1"/>
    <col min="4" max="5" width="17.42578125" customWidth="1"/>
    <col min="6" max="6" width="14.7109375" customWidth="1"/>
    <col min="9" max="10" width="12" customWidth="1"/>
  </cols>
  <sheetData>
    <row r="1" spans="1:12" ht="15.75" thickBot="1" x14ac:dyDescent="0.3"/>
    <row r="2" spans="1:12" s="4" customFormat="1" x14ac:dyDescent="0.25">
      <c r="A2" s="9" t="s">
        <v>79</v>
      </c>
      <c r="B2" s="10" t="s">
        <v>80</v>
      </c>
      <c r="C2" s="10" t="s">
        <v>81</v>
      </c>
      <c r="D2" s="10" t="s">
        <v>82</v>
      </c>
      <c r="E2" s="10" t="s">
        <v>35</v>
      </c>
      <c r="F2" s="10" t="s">
        <v>0</v>
      </c>
      <c r="G2" s="10" t="s">
        <v>36</v>
      </c>
      <c r="H2" s="11" t="s">
        <v>37</v>
      </c>
      <c r="I2" s="11" t="s">
        <v>38</v>
      </c>
      <c r="J2" s="11" t="s">
        <v>83</v>
      </c>
      <c r="K2" s="11" t="s">
        <v>61</v>
      </c>
      <c r="L2" s="93" t="s">
        <v>62</v>
      </c>
    </row>
    <row r="3" spans="1:12" x14ac:dyDescent="0.25">
      <c r="A3" s="7">
        <v>43329</v>
      </c>
      <c r="B3" s="5">
        <v>2302105957</v>
      </c>
      <c r="C3" s="5" t="s">
        <v>96</v>
      </c>
      <c r="D3" s="5" t="s">
        <v>97</v>
      </c>
      <c r="E3" s="5" t="s">
        <v>46</v>
      </c>
      <c r="F3" s="5" t="s">
        <v>98</v>
      </c>
      <c r="G3" s="5" t="s">
        <v>99</v>
      </c>
      <c r="H3" s="6">
        <v>49.56</v>
      </c>
      <c r="I3" s="6">
        <v>49.56</v>
      </c>
      <c r="J3" s="6">
        <v>90</v>
      </c>
      <c r="K3" s="94">
        <f>J3-I3</f>
        <v>40.44</v>
      </c>
      <c r="L3" s="95">
        <f>K3/J3</f>
        <v>0.44933333333333331</v>
      </c>
    </row>
    <row r="4" spans="1:12" x14ac:dyDescent="0.25">
      <c r="A4" s="7">
        <v>43329</v>
      </c>
      <c r="B4" s="5">
        <v>2302105958</v>
      </c>
      <c r="C4" s="5" t="s">
        <v>100</v>
      </c>
      <c r="D4" s="5" t="s">
        <v>97</v>
      </c>
      <c r="E4" s="5" t="s">
        <v>46</v>
      </c>
      <c r="F4" s="5" t="s">
        <v>98</v>
      </c>
      <c r="G4" s="5" t="s">
        <v>99</v>
      </c>
      <c r="H4" s="6">
        <v>49.56</v>
      </c>
      <c r="I4" s="6">
        <v>49.56</v>
      </c>
      <c r="J4" s="6">
        <v>90</v>
      </c>
      <c r="K4" s="94">
        <f t="shared" ref="K4:K5" si="0">J4-I4</f>
        <v>40.44</v>
      </c>
      <c r="L4" s="95">
        <f t="shared" ref="L4:L5" si="1">K4/J4</f>
        <v>0.44933333333333331</v>
      </c>
    </row>
    <row r="5" spans="1:12" x14ac:dyDescent="0.25">
      <c r="A5" s="7">
        <v>43343</v>
      </c>
      <c r="B5" s="5">
        <v>2302111636</v>
      </c>
      <c r="C5" s="5" t="s">
        <v>101</v>
      </c>
      <c r="D5" s="5" t="s">
        <v>102</v>
      </c>
      <c r="E5" s="5" t="s">
        <v>105</v>
      </c>
      <c r="F5" s="5" t="s">
        <v>103</v>
      </c>
      <c r="G5" s="5" t="s">
        <v>99</v>
      </c>
      <c r="H5" s="6">
        <v>182.28</v>
      </c>
      <c r="I5" s="6">
        <v>182.16</v>
      </c>
      <c r="J5" s="6">
        <v>194</v>
      </c>
      <c r="K5" s="94">
        <f t="shared" si="0"/>
        <v>11.840000000000003</v>
      </c>
      <c r="L5" s="95">
        <f t="shared" si="1"/>
        <v>6.1030927835051561E-2</v>
      </c>
    </row>
    <row r="6" spans="1:12" ht="15.75" thickBot="1" x14ac:dyDescent="0.3">
      <c r="E6" s="21"/>
      <c r="F6" s="96"/>
      <c r="G6" s="96"/>
      <c r="H6" s="97">
        <f>SUM(H3:H5)</f>
        <v>281.39999999999998</v>
      </c>
      <c r="I6" s="97">
        <f t="shared" ref="I6:K6" si="2">SUM(I3:I5)</f>
        <v>281.27999999999997</v>
      </c>
      <c r="J6" s="97">
        <f t="shared" si="2"/>
        <v>374</v>
      </c>
      <c r="K6" s="97">
        <f t="shared" si="2"/>
        <v>92.72</v>
      </c>
      <c r="L6" s="98">
        <f>K6/J6</f>
        <v>0.24791443850267381</v>
      </c>
    </row>
    <row r="7" spans="1:12" ht="16.5" thickTop="1" thickBot="1" x14ac:dyDescent="0.3"/>
    <row r="8" spans="1:12" ht="19.5" thickBot="1" x14ac:dyDescent="0.35">
      <c r="A8" s="99" t="s">
        <v>106</v>
      </c>
      <c r="B8" s="100"/>
      <c r="C8" s="100"/>
      <c r="D8" s="100"/>
      <c r="E8" s="100"/>
      <c r="F8" s="100"/>
      <c r="G8" s="100"/>
      <c r="H8" s="100"/>
      <c r="I8" s="100"/>
      <c r="J8" s="100"/>
      <c r="K8" s="39"/>
      <c r="L8" s="40"/>
    </row>
    <row r="9" spans="1:12" ht="15.75" x14ac:dyDescent="0.25">
      <c r="A9" s="41" t="s">
        <v>66</v>
      </c>
      <c r="B9" s="42"/>
      <c r="C9" s="42"/>
      <c r="D9" s="42"/>
      <c r="E9" s="42" t="s">
        <v>67</v>
      </c>
      <c r="F9" s="42"/>
      <c r="G9" s="43"/>
      <c r="H9" s="44" t="s">
        <v>68</v>
      </c>
      <c r="I9" s="45"/>
      <c r="J9" s="46"/>
      <c r="K9" s="47"/>
      <c r="L9" s="48"/>
    </row>
    <row r="10" spans="1:12" ht="16.5" thickBot="1" x14ac:dyDescent="0.3">
      <c r="A10" s="49" t="s">
        <v>69</v>
      </c>
      <c r="B10" s="50"/>
      <c r="C10" s="50"/>
      <c r="D10" s="50"/>
      <c r="E10" s="50"/>
      <c r="F10" s="50"/>
      <c r="G10" s="51"/>
      <c r="H10" s="52"/>
      <c r="I10" s="53"/>
      <c r="J10" s="54"/>
      <c r="K10" s="47"/>
      <c r="L10" s="48"/>
    </row>
    <row r="11" spans="1:12" ht="15.75" x14ac:dyDescent="0.25">
      <c r="A11" s="55"/>
      <c r="B11" s="56"/>
      <c r="C11" s="56"/>
      <c r="D11" s="56"/>
      <c r="E11" s="56"/>
      <c r="F11" s="56"/>
      <c r="G11" s="57"/>
      <c r="H11" s="58"/>
      <c r="I11" s="47"/>
      <c r="J11" s="47"/>
      <c r="K11" s="47"/>
      <c r="L11" s="48"/>
    </row>
    <row r="12" spans="1:12" ht="15.75" thickBot="1" x14ac:dyDescent="0.3">
      <c r="A12" s="59" t="s">
        <v>70</v>
      </c>
      <c r="B12" s="60"/>
      <c r="C12" s="60"/>
      <c r="D12" s="60"/>
      <c r="E12" s="60"/>
      <c r="F12" s="60"/>
      <c r="G12" s="61"/>
      <c r="H12" s="90">
        <f>H6</f>
        <v>281.39999999999998</v>
      </c>
      <c r="I12" s="47"/>
      <c r="J12" s="47"/>
      <c r="K12" s="47"/>
      <c r="L12" s="48"/>
    </row>
    <row r="13" spans="1:12" ht="15.75" x14ac:dyDescent="0.25">
      <c r="A13" s="55"/>
      <c r="B13" s="56"/>
      <c r="C13" s="56"/>
      <c r="D13" s="56"/>
      <c r="E13" s="56"/>
      <c r="F13" s="56"/>
      <c r="G13" s="57"/>
      <c r="H13" s="58"/>
      <c r="I13" s="47"/>
      <c r="J13" s="47"/>
      <c r="K13" s="47"/>
      <c r="L13" s="48"/>
    </row>
    <row r="14" spans="1:12" ht="15.75" x14ac:dyDescent="0.25">
      <c r="A14" s="63"/>
      <c r="B14" s="56"/>
      <c r="C14" s="56"/>
      <c r="D14" s="56"/>
      <c r="E14" s="56"/>
      <c r="F14" s="56"/>
      <c r="G14" s="57"/>
      <c r="H14" s="58"/>
      <c r="I14" s="47"/>
      <c r="J14" s="47"/>
      <c r="K14" s="47"/>
      <c r="L14" s="48"/>
    </row>
    <row r="15" spans="1:12" x14ac:dyDescent="0.25">
      <c r="A15" s="64"/>
      <c r="B15" s="47"/>
      <c r="C15" s="47"/>
      <c r="D15" s="47"/>
      <c r="E15" s="47"/>
      <c r="F15" s="65"/>
      <c r="G15" s="47"/>
      <c r="H15" s="65"/>
      <c r="I15" s="65"/>
      <c r="J15" s="65"/>
      <c r="K15" s="47"/>
      <c r="L15" s="48"/>
    </row>
    <row r="16" spans="1:12" ht="16.5" thickBot="1" x14ac:dyDescent="0.3">
      <c r="A16" s="66" t="s">
        <v>71</v>
      </c>
      <c r="B16" s="67"/>
      <c r="C16" s="67"/>
      <c r="D16" s="67"/>
      <c r="E16" s="67"/>
      <c r="F16" s="67"/>
      <c r="G16" s="68"/>
      <c r="H16" s="69">
        <f>H12+H15</f>
        <v>281.39999999999998</v>
      </c>
      <c r="I16" s="47"/>
      <c r="J16" s="47"/>
      <c r="K16" s="47"/>
      <c r="L16" s="48"/>
    </row>
    <row r="17" spans="1:12" ht="16.5" thickTop="1" x14ac:dyDescent="0.25">
      <c r="A17" s="55"/>
      <c r="B17" s="56"/>
      <c r="C17" s="56"/>
      <c r="D17" s="56"/>
      <c r="E17" s="56"/>
      <c r="F17" s="56"/>
      <c r="G17" s="57"/>
      <c r="H17" s="58"/>
      <c r="I17" s="47"/>
      <c r="J17" s="47"/>
      <c r="K17" s="47"/>
      <c r="L17" s="48"/>
    </row>
    <row r="18" spans="1:12" ht="16.5" thickBot="1" x14ac:dyDescent="0.3">
      <c r="A18" s="70"/>
      <c r="B18" s="47"/>
      <c r="C18" s="47"/>
      <c r="D18" s="47"/>
      <c r="E18" s="47"/>
      <c r="F18" s="47"/>
      <c r="G18" s="57"/>
      <c r="H18" s="65"/>
      <c r="I18" s="47"/>
      <c r="J18" s="47"/>
      <c r="K18" s="47"/>
      <c r="L18" s="48"/>
    </row>
    <row r="19" spans="1:12" ht="15.75" x14ac:dyDescent="0.25">
      <c r="A19" s="71" t="s">
        <v>72</v>
      </c>
      <c r="B19" s="45"/>
      <c r="C19" s="45"/>
      <c r="D19" s="45"/>
      <c r="E19" s="45"/>
      <c r="F19" s="45"/>
      <c r="G19" s="72"/>
      <c r="H19" s="73"/>
      <c r="I19" s="45"/>
      <c r="J19" s="45"/>
      <c r="K19" s="45"/>
      <c r="L19" s="74"/>
    </row>
    <row r="20" spans="1:12" ht="15.75" x14ac:dyDescent="0.25">
      <c r="A20" s="55" t="s">
        <v>73</v>
      </c>
      <c r="B20" s="47"/>
      <c r="C20" s="47"/>
      <c r="D20" s="47"/>
      <c r="E20" s="47"/>
      <c r="F20" s="75"/>
      <c r="G20" s="76"/>
      <c r="H20" s="65"/>
      <c r="I20" s="47"/>
      <c r="J20" s="47"/>
      <c r="K20" s="47"/>
      <c r="L20" s="48"/>
    </row>
    <row r="21" spans="1:12" ht="15.75" x14ac:dyDescent="0.25">
      <c r="A21" s="55"/>
      <c r="B21" s="47"/>
      <c r="C21" s="47"/>
      <c r="D21" s="47"/>
      <c r="E21" s="47"/>
      <c r="F21" s="75"/>
      <c r="G21" s="76"/>
      <c r="H21" s="65"/>
      <c r="I21" s="47"/>
      <c r="J21" s="47"/>
      <c r="K21" s="47"/>
      <c r="L21" s="48"/>
    </row>
    <row r="22" spans="1:12" ht="15.75" x14ac:dyDescent="0.25">
      <c r="A22" s="55"/>
      <c r="B22" s="47"/>
      <c r="C22" s="47"/>
      <c r="D22" s="47"/>
      <c r="E22" s="47"/>
      <c r="F22" s="47"/>
      <c r="G22" s="76"/>
      <c r="H22" s="65"/>
      <c r="I22" s="47"/>
      <c r="J22" s="47"/>
      <c r="K22" s="47"/>
      <c r="L22" s="48"/>
    </row>
    <row r="23" spans="1:12" ht="15.75" x14ac:dyDescent="0.25">
      <c r="A23" s="55" t="s">
        <v>73</v>
      </c>
      <c r="B23" s="47"/>
      <c r="C23" s="47"/>
      <c r="D23" s="47"/>
      <c r="E23" s="47"/>
      <c r="F23" s="75"/>
      <c r="G23" s="76"/>
      <c r="H23" s="65"/>
      <c r="I23" s="47"/>
      <c r="J23" s="47"/>
      <c r="K23" s="47"/>
      <c r="L23" s="48"/>
    </row>
    <row r="24" spans="1:12" ht="15.75" x14ac:dyDescent="0.25">
      <c r="A24" s="55"/>
      <c r="B24" s="47"/>
      <c r="C24" s="47"/>
      <c r="D24" s="47"/>
      <c r="E24" s="47"/>
      <c r="F24" s="75"/>
      <c r="G24" s="76"/>
      <c r="H24" s="65"/>
      <c r="I24" s="47"/>
      <c r="J24" s="47"/>
      <c r="K24" s="47"/>
      <c r="L24" s="48"/>
    </row>
    <row r="25" spans="1:12" ht="15.75" x14ac:dyDescent="0.25">
      <c r="A25" s="55"/>
      <c r="B25" s="47"/>
      <c r="C25" s="47"/>
      <c r="D25" s="47"/>
      <c r="E25" s="47"/>
      <c r="F25" s="75"/>
      <c r="G25" s="76"/>
      <c r="H25" s="65"/>
      <c r="I25" s="47"/>
      <c r="J25" s="47"/>
      <c r="K25" s="47"/>
      <c r="L25" s="48"/>
    </row>
    <row r="26" spans="1:12" ht="15.75" x14ac:dyDescent="0.25">
      <c r="A26" s="55" t="s">
        <v>73</v>
      </c>
      <c r="B26" s="47"/>
      <c r="C26" s="47"/>
      <c r="D26" s="47"/>
      <c r="E26" s="47"/>
      <c r="F26" s="75"/>
      <c r="G26" s="76"/>
      <c r="H26" s="65"/>
      <c r="I26" s="47"/>
      <c r="J26" s="47"/>
      <c r="K26" s="47"/>
      <c r="L26" s="48"/>
    </row>
    <row r="27" spans="1:12" ht="23.25" x14ac:dyDescent="0.35">
      <c r="A27" s="77" t="s">
        <v>74</v>
      </c>
      <c r="B27" s="78"/>
      <c r="C27" s="79"/>
      <c r="D27" s="80"/>
      <c r="E27" s="79"/>
      <c r="F27" s="81"/>
      <c r="G27" s="57"/>
      <c r="H27" s="65"/>
      <c r="I27" s="47"/>
      <c r="J27" s="47"/>
      <c r="K27" s="47"/>
      <c r="L27" s="48"/>
    </row>
    <row r="28" spans="1:12" ht="23.25" x14ac:dyDescent="0.35">
      <c r="A28" s="77" t="s">
        <v>75</v>
      </c>
      <c r="B28" s="78" t="s">
        <v>76</v>
      </c>
      <c r="C28" s="101"/>
      <c r="D28" s="101"/>
      <c r="E28" s="101"/>
      <c r="F28" s="101"/>
      <c r="G28" s="101"/>
      <c r="H28" s="101"/>
      <c r="I28" s="47"/>
      <c r="J28" s="47"/>
      <c r="K28" s="47"/>
      <c r="L28" s="48"/>
    </row>
    <row r="29" spans="1:12" ht="23.25" x14ac:dyDescent="0.35">
      <c r="A29" s="82"/>
      <c r="B29" s="78" t="s">
        <v>77</v>
      </c>
      <c r="C29" s="101"/>
      <c r="D29" s="101"/>
      <c r="E29" s="101"/>
      <c r="F29" s="101"/>
      <c r="G29" s="101"/>
      <c r="H29" s="101"/>
      <c r="I29" s="47"/>
      <c r="J29" s="47"/>
      <c r="K29" s="47"/>
      <c r="L29" s="48"/>
    </row>
    <row r="30" spans="1:12" ht="15.75" thickBot="1" x14ac:dyDescent="0.3">
      <c r="A30" s="83"/>
      <c r="B30" s="53"/>
      <c r="C30" s="53"/>
      <c r="D30" s="53"/>
      <c r="E30" s="53"/>
      <c r="F30" s="53"/>
      <c r="G30" s="53"/>
      <c r="H30" s="84"/>
      <c r="I30" s="84"/>
      <c r="J30" s="84"/>
      <c r="K30" s="85"/>
      <c r="L30" s="86"/>
    </row>
  </sheetData>
  <mergeCells count="2">
    <mergeCell ref="A8:J8"/>
    <mergeCell ref="C28:H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H13" sqref="H13"/>
    </sheetView>
  </sheetViews>
  <sheetFormatPr defaultRowHeight="15" x14ac:dyDescent="0.25"/>
  <cols>
    <col min="1" max="1" width="11.85546875" style="4" customWidth="1"/>
    <col min="2" max="2" width="12" style="4" customWidth="1"/>
    <col min="3" max="3" width="16.7109375" style="4" customWidth="1"/>
    <col min="4" max="4" width="11.7109375" style="4" customWidth="1"/>
    <col min="5" max="5" width="13.140625" style="4" customWidth="1"/>
    <col min="6" max="7" width="9.140625" style="4"/>
    <col min="8" max="8" width="12.42578125" style="4" customWidth="1"/>
    <col min="9" max="16384" width="9.140625" style="4"/>
  </cols>
  <sheetData>
    <row r="1" spans="1:12" ht="15.75" thickBot="1" x14ac:dyDescent="0.3"/>
    <row r="2" spans="1:12" x14ac:dyDescent="0.25">
      <c r="A2" s="9" t="s">
        <v>31</v>
      </c>
      <c r="B2" s="10" t="s">
        <v>32</v>
      </c>
      <c r="C2" s="10" t="s">
        <v>33</v>
      </c>
      <c r="D2" s="10" t="s">
        <v>34</v>
      </c>
      <c r="E2" s="10" t="s">
        <v>35</v>
      </c>
      <c r="F2" s="10" t="s">
        <v>0</v>
      </c>
      <c r="G2" s="10" t="s">
        <v>36</v>
      </c>
      <c r="H2" s="12" t="s">
        <v>37</v>
      </c>
    </row>
    <row r="3" spans="1:12" x14ac:dyDescent="0.25">
      <c r="A3" s="13">
        <v>43327</v>
      </c>
      <c r="B3" s="5">
        <v>2302104196</v>
      </c>
      <c r="C3" s="5" t="s">
        <v>59</v>
      </c>
      <c r="D3" s="5"/>
      <c r="E3" s="5" t="s">
        <v>58</v>
      </c>
      <c r="F3" s="7"/>
      <c r="G3" s="5" t="s">
        <v>57</v>
      </c>
      <c r="H3" s="27">
        <v>84.21</v>
      </c>
    </row>
    <row r="4" spans="1:12" ht="15.75" thickBot="1" x14ac:dyDescent="0.3">
      <c r="A4" s="15">
        <v>43327</v>
      </c>
      <c r="B4" s="16">
        <v>2302104196</v>
      </c>
      <c r="C4" s="16" t="s">
        <v>59</v>
      </c>
      <c r="D4" s="17"/>
      <c r="E4" s="17" t="s">
        <v>58</v>
      </c>
      <c r="F4" s="38"/>
      <c r="G4" s="17" t="s">
        <v>57</v>
      </c>
      <c r="H4" s="29">
        <v>55.5</v>
      </c>
    </row>
    <row r="5" spans="1:12" ht="15.75" thickBot="1" x14ac:dyDescent="0.3">
      <c r="D5" s="21" t="s">
        <v>64</v>
      </c>
      <c r="E5" s="21"/>
      <c r="F5" s="21"/>
      <c r="G5" s="21"/>
      <c r="H5" s="22">
        <f>SUM(H3:H4)</f>
        <v>139.70999999999998</v>
      </c>
    </row>
    <row r="6" spans="1:12" ht="15.75" thickTop="1" x14ac:dyDescent="0.25"/>
    <row r="7" spans="1:12" ht="15.75" thickBot="1" x14ac:dyDescent="0.3"/>
    <row r="8" spans="1:12" ht="19.5" thickBot="1" x14ac:dyDescent="0.35">
      <c r="A8" s="99" t="s">
        <v>65</v>
      </c>
      <c r="B8" s="100"/>
      <c r="C8" s="100"/>
      <c r="D8" s="100"/>
      <c r="E8" s="100"/>
      <c r="F8" s="100"/>
      <c r="G8" s="100"/>
      <c r="H8" s="100"/>
      <c r="I8" s="100"/>
      <c r="J8" s="100"/>
      <c r="K8" s="39"/>
      <c r="L8" s="40"/>
    </row>
    <row r="9" spans="1:12" ht="15.75" x14ac:dyDescent="0.25">
      <c r="A9" s="41" t="s">
        <v>66</v>
      </c>
      <c r="B9" s="42"/>
      <c r="C9" s="42"/>
      <c r="D9" s="42"/>
      <c r="E9" s="42" t="s">
        <v>67</v>
      </c>
      <c r="F9" s="42"/>
      <c r="G9" s="43"/>
      <c r="H9" s="44" t="s">
        <v>68</v>
      </c>
      <c r="I9" s="45"/>
      <c r="J9" s="46"/>
      <c r="K9" s="47"/>
      <c r="L9" s="48"/>
    </row>
    <row r="10" spans="1:12" ht="16.5" thickBot="1" x14ac:dyDescent="0.3">
      <c r="A10" s="49" t="s">
        <v>69</v>
      </c>
      <c r="B10" s="50"/>
      <c r="C10" s="50"/>
      <c r="D10" s="50"/>
      <c r="E10" s="50"/>
      <c r="F10" s="50"/>
      <c r="G10" s="51"/>
      <c r="H10" s="52"/>
      <c r="I10" s="53"/>
      <c r="J10" s="54"/>
      <c r="K10" s="47"/>
      <c r="L10" s="48"/>
    </row>
    <row r="11" spans="1:12" ht="15.75" x14ac:dyDescent="0.25">
      <c r="A11" s="55"/>
      <c r="B11" s="56"/>
      <c r="C11" s="56"/>
      <c r="D11" s="56"/>
      <c r="E11" s="56"/>
      <c r="F11" s="56"/>
      <c r="G11" s="57"/>
      <c r="H11" s="58"/>
      <c r="I11" s="47"/>
      <c r="J11" s="47"/>
      <c r="K11" s="47"/>
      <c r="L11" s="48"/>
    </row>
    <row r="12" spans="1:12" ht="15.75" thickBot="1" x14ac:dyDescent="0.3">
      <c r="A12" s="59" t="s">
        <v>70</v>
      </c>
      <c r="B12" s="60"/>
      <c r="C12" s="60"/>
      <c r="D12" s="60"/>
      <c r="E12" s="60"/>
      <c r="F12" s="60"/>
      <c r="G12" s="61"/>
      <c r="H12" s="62">
        <f>H5</f>
        <v>139.70999999999998</v>
      </c>
      <c r="I12" s="47"/>
      <c r="J12" s="47"/>
      <c r="K12" s="47"/>
      <c r="L12" s="48"/>
    </row>
    <row r="13" spans="1:12" ht="15.75" x14ac:dyDescent="0.25">
      <c r="A13" s="55"/>
      <c r="B13" s="56"/>
      <c r="C13" s="56"/>
      <c r="D13" s="56"/>
      <c r="E13" s="56"/>
      <c r="F13" s="56"/>
      <c r="G13" s="57"/>
      <c r="H13" s="58"/>
      <c r="I13" s="47"/>
      <c r="J13" s="47"/>
      <c r="K13" s="47"/>
      <c r="L13" s="48"/>
    </row>
    <row r="14" spans="1:12" ht="15.75" x14ac:dyDescent="0.25">
      <c r="A14" s="63"/>
      <c r="B14" s="56"/>
      <c r="C14" s="56"/>
      <c r="D14" s="56"/>
      <c r="E14" s="56"/>
      <c r="F14" s="56"/>
      <c r="G14" s="57"/>
      <c r="H14" s="58"/>
      <c r="I14" s="47"/>
      <c r="J14" s="47"/>
      <c r="K14" s="47"/>
      <c r="L14" s="48"/>
    </row>
    <row r="15" spans="1:12" x14ac:dyDescent="0.25">
      <c r="A15" s="64"/>
      <c r="B15" s="47"/>
      <c r="C15" s="47"/>
      <c r="D15" s="47"/>
      <c r="E15" s="47"/>
      <c r="F15" s="65"/>
      <c r="G15" s="47"/>
      <c r="H15" s="65"/>
      <c r="I15" s="65"/>
      <c r="J15" s="65"/>
      <c r="K15" s="47"/>
      <c r="L15" s="48"/>
    </row>
    <row r="16" spans="1:12" ht="16.5" thickBot="1" x14ac:dyDescent="0.3">
      <c r="A16" s="66" t="s">
        <v>71</v>
      </c>
      <c r="B16" s="67"/>
      <c r="C16" s="67"/>
      <c r="D16" s="67"/>
      <c r="E16" s="67"/>
      <c r="F16" s="67"/>
      <c r="G16" s="68"/>
      <c r="H16" s="69">
        <f>H12+H15</f>
        <v>139.70999999999998</v>
      </c>
      <c r="I16" s="47"/>
      <c r="J16" s="47"/>
      <c r="K16" s="47"/>
      <c r="L16" s="48"/>
    </row>
    <row r="17" spans="1:12" ht="16.5" thickTop="1" x14ac:dyDescent="0.25">
      <c r="A17" s="55"/>
      <c r="B17" s="56"/>
      <c r="C17" s="56"/>
      <c r="D17" s="56"/>
      <c r="E17" s="56"/>
      <c r="F17" s="56"/>
      <c r="G17" s="57"/>
      <c r="H17" s="58"/>
      <c r="I17" s="47"/>
      <c r="J17" s="47"/>
      <c r="K17" s="47"/>
      <c r="L17" s="48"/>
    </row>
    <row r="18" spans="1:12" ht="16.5" thickBot="1" x14ac:dyDescent="0.3">
      <c r="A18" s="70"/>
      <c r="B18" s="47"/>
      <c r="C18" s="47"/>
      <c r="D18" s="47"/>
      <c r="E18" s="47"/>
      <c r="F18" s="47"/>
      <c r="G18" s="57"/>
      <c r="H18" s="65"/>
      <c r="I18" s="47"/>
      <c r="J18" s="47"/>
      <c r="K18" s="47"/>
      <c r="L18" s="48"/>
    </row>
    <row r="19" spans="1:12" ht="15.75" x14ac:dyDescent="0.25">
      <c r="A19" s="71" t="s">
        <v>72</v>
      </c>
      <c r="B19" s="45"/>
      <c r="C19" s="45"/>
      <c r="D19" s="45"/>
      <c r="E19" s="45"/>
      <c r="F19" s="45"/>
      <c r="G19" s="72"/>
      <c r="H19" s="73"/>
      <c r="I19" s="45"/>
      <c r="J19" s="45"/>
      <c r="K19" s="45"/>
      <c r="L19" s="74"/>
    </row>
    <row r="20" spans="1:12" ht="15.75" x14ac:dyDescent="0.25">
      <c r="A20" s="55" t="s">
        <v>73</v>
      </c>
      <c r="B20" s="47"/>
      <c r="C20" s="47"/>
      <c r="D20" s="47"/>
      <c r="E20" s="47"/>
      <c r="F20" s="75"/>
      <c r="G20" s="76"/>
      <c r="H20" s="65"/>
      <c r="I20" s="47"/>
      <c r="J20" s="47"/>
      <c r="K20" s="47"/>
      <c r="L20" s="48"/>
    </row>
    <row r="21" spans="1:12" ht="15.75" x14ac:dyDescent="0.25">
      <c r="A21" s="55"/>
      <c r="B21" s="47"/>
      <c r="C21" s="47"/>
      <c r="D21" s="47"/>
      <c r="E21" s="47"/>
      <c r="F21" s="75"/>
      <c r="G21" s="76"/>
      <c r="H21" s="65"/>
      <c r="I21" s="47"/>
      <c r="J21" s="47"/>
      <c r="K21" s="47"/>
      <c r="L21" s="48"/>
    </row>
    <row r="22" spans="1:12" ht="15.75" x14ac:dyDescent="0.25">
      <c r="A22" s="55"/>
      <c r="B22" s="47"/>
      <c r="C22" s="47"/>
      <c r="D22" s="47"/>
      <c r="E22" s="47"/>
      <c r="F22" s="47"/>
      <c r="G22" s="76"/>
      <c r="H22" s="65"/>
      <c r="I22" s="47"/>
      <c r="J22" s="47"/>
      <c r="K22" s="47"/>
      <c r="L22" s="48"/>
    </row>
    <row r="23" spans="1:12" ht="15.75" x14ac:dyDescent="0.25">
      <c r="A23" s="55" t="s">
        <v>73</v>
      </c>
      <c r="B23" s="47"/>
      <c r="C23" s="47"/>
      <c r="D23" s="47"/>
      <c r="E23" s="47"/>
      <c r="F23" s="75"/>
      <c r="G23" s="76"/>
      <c r="H23" s="65"/>
      <c r="I23" s="47"/>
      <c r="J23" s="47"/>
      <c r="K23" s="47"/>
      <c r="L23" s="48"/>
    </row>
    <row r="24" spans="1:12" ht="15.75" x14ac:dyDescent="0.25">
      <c r="A24" s="55"/>
      <c r="B24" s="47"/>
      <c r="C24" s="47"/>
      <c r="D24" s="47"/>
      <c r="E24" s="47"/>
      <c r="F24" s="75"/>
      <c r="G24" s="76"/>
      <c r="H24" s="65"/>
      <c r="I24" s="47"/>
      <c r="J24" s="47"/>
      <c r="K24" s="47"/>
      <c r="L24" s="48"/>
    </row>
    <row r="25" spans="1:12" ht="15.75" x14ac:dyDescent="0.25">
      <c r="A25" s="55"/>
      <c r="B25" s="47"/>
      <c r="C25" s="47"/>
      <c r="D25" s="47"/>
      <c r="E25" s="47"/>
      <c r="F25" s="75"/>
      <c r="G25" s="76"/>
      <c r="H25" s="65"/>
      <c r="I25" s="47"/>
      <c r="J25" s="47"/>
      <c r="K25" s="47"/>
      <c r="L25" s="48"/>
    </row>
    <row r="26" spans="1:12" ht="15.75" x14ac:dyDescent="0.25">
      <c r="A26" s="55" t="s">
        <v>73</v>
      </c>
      <c r="B26" s="47"/>
      <c r="C26" s="47"/>
      <c r="D26" s="47"/>
      <c r="E26" s="47"/>
      <c r="F26" s="75"/>
      <c r="G26" s="76"/>
      <c r="H26" s="65"/>
      <c r="I26" s="47"/>
      <c r="J26" s="47"/>
      <c r="K26" s="47"/>
      <c r="L26" s="48"/>
    </row>
    <row r="27" spans="1:12" ht="23.25" x14ac:dyDescent="0.35">
      <c r="A27" s="77" t="s">
        <v>74</v>
      </c>
      <c r="B27" s="78"/>
      <c r="C27" s="79"/>
      <c r="D27" s="80"/>
      <c r="E27" s="79"/>
      <c r="F27" s="81"/>
      <c r="G27" s="57"/>
      <c r="H27" s="65"/>
      <c r="I27" s="47"/>
      <c r="J27" s="47"/>
      <c r="K27" s="47"/>
      <c r="L27" s="48"/>
    </row>
    <row r="28" spans="1:12" ht="23.25" x14ac:dyDescent="0.35">
      <c r="A28" s="77" t="s">
        <v>75</v>
      </c>
      <c r="B28" s="78" t="s">
        <v>76</v>
      </c>
      <c r="C28" s="101"/>
      <c r="D28" s="101"/>
      <c r="E28" s="101"/>
      <c r="F28" s="101"/>
      <c r="G28" s="101"/>
      <c r="H28" s="101"/>
      <c r="I28" s="47"/>
      <c r="J28" s="47"/>
      <c r="K28" s="47"/>
      <c r="L28" s="48"/>
    </row>
    <row r="29" spans="1:12" ht="23.25" x14ac:dyDescent="0.35">
      <c r="A29" s="82"/>
      <c r="B29" s="78" t="s">
        <v>77</v>
      </c>
      <c r="C29" s="101"/>
      <c r="D29" s="101"/>
      <c r="E29" s="101"/>
      <c r="F29" s="101"/>
      <c r="G29" s="101"/>
      <c r="H29" s="101"/>
      <c r="I29" s="47"/>
      <c r="J29" s="47"/>
      <c r="K29" s="47"/>
      <c r="L29" s="48"/>
    </row>
    <row r="30" spans="1:12" ht="15.75" thickBot="1" x14ac:dyDescent="0.3">
      <c r="A30" s="83"/>
      <c r="B30" s="53"/>
      <c r="C30" s="53"/>
      <c r="D30" s="53"/>
      <c r="E30" s="53"/>
      <c r="F30" s="53"/>
      <c r="G30" s="53"/>
      <c r="H30" s="84"/>
      <c r="I30" s="84"/>
      <c r="J30" s="84"/>
      <c r="K30" s="85"/>
      <c r="L30" s="86"/>
    </row>
  </sheetData>
  <mergeCells count="2">
    <mergeCell ref="A8:J8"/>
    <mergeCell ref="C28:H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FIVE40</vt:lpstr>
      <vt:lpstr>Sheet1</vt:lpstr>
      <vt:lpstr>RECON KES</vt:lpstr>
      <vt:lpstr>AUG 2018 Q2 KES</vt:lpstr>
      <vt:lpstr>Q2 USD</vt:lpstr>
      <vt:lpstr>RECON USD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Moinket</dc:creator>
  <cp:lastModifiedBy>Stephen Moinket</cp:lastModifiedBy>
  <dcterms:created xsi:type="dcterms:W3CDTF">2018-08-17T12:47:42Z</dcterms:created>
  <dcterms:modified xsi:type="dcterms:W3CDTF">2018-10-19T12:58:16Z</dcterms:modified>
</cp:coreProperties>
</file>